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 Ordenanza 8757\Material atencion al publico\2026- Documentacion Planillas\Para Decreto 2026\"/>
    </mc:Choice>
  </mc:AlternateContent>
  <workbookProtection workbookPassword="A256" lockStructure="1"/>
  <bookViews>
    <workbookView xWindow="0" yWindow="0" windowWidth="28800" windowHeight="12315" tabRatio="728"/>
  </bookViews>
  <sheets>
    <sheet name="Planilla3" sheetId="17" r:id="rId1"/>
    <sheet name="Datos" sheetId="20" state="hidden" r:id="rId2"/>
  </sheets>
  <definedNames>
    <definedName name="_xlnm._FilterDatabase" localSheetId="1" hidden="1">Datos!$A$4:$U$299</definedName>
    <definedName name="_xlnm.Print_Area" localSheetId="1">Datos!$B$2:$U$298</definedName>
    <definedName name="_xlnm.Print_Area" localSheetId="0">Planilla3!$G$1:$P$29</definedName>
    <definedName name="Laminado">Datos!#REF!</definedName>
    <definedName name="Laminados">Datos!#REF!</definedName>
    <definedName name="Orientacion">Datos!$C$313:$C$318</definedName>
    <definedName name="Orientaciones">Datos!$B$313:$D$318</definedName>
    <definedName name="Proteccion">Datos!$C$302:$C$311</definedName>
    <definedName name="Protecciones">Datos!$B$302:$D$311</definedName>
    <definedName name="SupSemiTrans">Datos!$C$7:$C$299</definedName>
    <definedName name="SupSemiTranss">Datos!$B$7:$U$299</definedName>
    <definedName name="_xlnm.Print_Titles" localSheetId="1">Datos!$4:$6</definedName>
  </definedNames>
  <calcPr calcId="152511" iterateDelta="1E-4"/>
</workbook>
</file>

<file path=xl/calcChain.xml><?xml version="1.0" encoding="utf-8"?>
<calcChain xmlns="http://schemas.openxmlformats.org/spreadsheetml/2006/main">
  <c r="P21" i="17" l="1"/>
  <c r="P20" i="17"/>
  <c r="P19" i="17"/>
  <c r="P18" i="17"/>
  <c r="P17" i="17"/>
  <c r="P16" i="17"/>
  <c r="P15" i="17"/>
  <c r="P14" i="17"/>
  <c r="P13" i="17"/>
  <c r="P12" i="17"/>
  <c r="P11" i="17"/>
  <c r="N21" i="17"/>
  <c r="N20" i="17"/>
  <c r="N19" i="17"/>
  <c r="N18" i="17"/>
  <c r="N17" i="17"/>
  <c r="N16" i="17"/>
  <c r="N15" i="17"/>
  <c r="N14" i="17"/>
  <c r="N13" i="17"/>
  <c r="H10" i="17" l="1"/>
  <c r="N10" i="17" l="1"/>
  <c r="P10" i="17"/>
  <c r="L21" i="17"/>
  <c r="L20" i="17"/>
  <c r="L19" i="17"/>
  <c r="L18" i="17"/>
  <c r="L17" i="17"/>
  <c r="L16" i="17"/>
  <c r="L15" i="17"/>
  <c r="L14" i="17"/>
  <c r="L13" i="17"/>
  <c r="L12" i="17"/>
  <c r="L11" i="17"/>
  <c r="L10" i="17"/>
  <c r="L281" i="20" l="1"/>
  <c r="M281" i="20"/>
  <c r="N281" i="20"/>
  <c r="O281" i="20"/>
  <c r="P281" i="20"/>
  <c r="Q281" i="20"/>
  <c r="R281" i="20"/>
  <c r="S281" i="20"/>
  <c r="T281" i="20"/>
  <c r="U281" i="20"/>
  <c r="L282" i="20"/>
  <c r="M282" i="20"/>
  <c r="N282" i="20"/>
  <c r="O282" i="20"/>
  <c r="P282" i="20"/>
  <c r="Q282" i="20"/>
  <c r="R282" i="20"/>
  <c r="S282" i="20"/>
  <c r="T282" i="20"/>
  <c r="U282" i="20"/>
  <c r="L283" i="20"/>
  <c r="M283" i="20"/>
  <c r="N283" i="20"/>
  <c r="O283" i="20"/>
  <c r="P283" i="20"/>
  <c r="Q283" i="20"/>
  <c r="R283" i="20"/>
  <c r="S283" i="20"/>
  <c r="T283" i="20"/>
  <c r="U283" i="20"/>
  <c r="L284" i="20"/>
  <c r="M284" i="20"/>
  <c r="N284" i="20"/>
  <c r="O284" i="20"/>
  <c r="P284" i="20"/>
  <c r="Q284" i="20"/>
  <c r="R284" i="20"/>
  <c r="S284" i="20"/>
  <c r="T284" i="20"/>
  <c r="U284" i="20"/>
  <c r="L285" i="20"/>
  <c r="M285" i="20"/>
  <c r="N285" i="20"/>
  <c r="O285" i="20"/>
  <c r="P285" i="20"/>
  <c r="Q285" i="20"/>
  <c r="R285" i="20"/>
  <c r="S285" i="20"/>
  <c r="T285" i="20"/>
  <c r="U285" i="20"/>
  <c r="L286" i="20"/>
  <c r="M286" i="20"/>
  <c r="N286" i="20"/>
  <c r="O286" i="20"/>
  <c r="P286" i="20"/>
  <c r="Q286" i="20"/>
  <c r="R286" i="20"/>
  <c r="S286" i="20"/>
  <c r="T286" i="20"/>
  <c r="U286" i="20"/>
  <c r="F281" i="20"/>
  <c r="G281" i="20"/>
  <c r="H281" i="20"/>
  <c r="I281" i="20"/>
  <c r="J281" i="20"/>
  <c r="F282" i="20"/>
  <c r="G282" i="20"/>
  <c r="H282" i="20"/>
  <c r="I282" i="20"/>
  <c r="J282" i="20"/>
  <c r="F283" i="20"/>
  <c r="G283" i="20"/>
  <c r="H283" i="20"/>
  <c r="I283" i="20"/>
  <c r="J283" i="20"/>
  <c r="F284" i="20"/>
  <c r="G284" i="20"/>
  <c r="H284" i="20"/>
  <c r="I284" i="20"/>
  <c r="J284" i="20"/>
  <c r="F285" i="20"/>
  <c r="G285" i="20"/>
  <c r="H285" i="20"/>
  <c r="I285" i="20"/>
  <c r="J285" i="20"/>
  <c r="F286" i="20"/>
  <c r="G286" i="20"/>
  <c r="H286" i="20"/>
  <c r="I286" i="20"/>
  <c r="J286" i="20"/>
  <c r="F280" i="20"/>
  <c r="L227" i="20" l="1"/>
  <c r="M227" i="20"/>
  <c r="N227" i="20"/>
  <c r="O227" i="20"/>
  <c r="P227" i="20"/>
  <c r="Q227" i="20"/>
  <c r="R227" i="20"/>
  <c r="S227" i="20"/>
  <c r="T227" i="20"/>
  <c r="U227" i="20"/>
  <c r="L228" i="20"/>
  <c r="M228" i="20"/>
  <c r="N228" i="20"/>
  <c r="O228" i="20"/>
  <c r="P228" i="20"/>
  <c r="Q228" i="20"/>
  <c r="R228" i="20"/>
  <c r="S228" i="20"/>
  <c r="T228" i="20"/>
  <c r="U228" i="20"/>
  <c r="L229" i="20"/>
  <c r="M229" i="20"/>
  <c r="N229" i="20"/>
  <c r="O229" i="20"/>
  <c r="P229" i="20"/>
  <c r="Q229" i="20"/>
  <c r="R229" i="20"/>
  <c r="S229" i="20"/>
  <c r="T229" i="20"/>
  <c r="U229" i="20"/>
  <c r="L230" i="20"/>
  <c r="M230" i="20"/>
  <c r="N230" i="20"/>
  <c r="O230" i="20"/>
  <c r="P230" i="20"/>
  <c r="Q230" i="20"/>
  <c r="R230" i="20"/>
  <c r="S230" i="20"/>
  <c r="T230" i="20"/>
  <c r="U230" i="20"/>
  <c r="L231" i="20"/>
  <c r="M231" i="20"/>
  <c r="N231" i="20"/>
  <c r="O231" i="20"/>
  <c r="P231" i="20"/>
  <c r="Q231" i="20"/>
  <c r="R231" i="20"/>
  <c r="S231" i="20"/>
  <c r="T231" i="20"/>
  <c r="U231" i="20"/>
  <c r="F227" i="20"/>
  <c r="G227" i="20"/>
  <c r="H227" i="20"/>
  <c r="I227" i="20"/>
  <c r="J227" i="20"/>
  <c r="F228" i="20"/>
  <c r="G228" i="20"/>
  <c r="H228" i="20"/>
  <c r="I228" i="20"/>
  <c r="J228" i="20"/>
  <c r="F229" i="20"/>
  <c r="G229" i="20"/>
  <c r="H229" i="20"/>
  <c r="I229" i="20"/>
  <c r="J229" i="20"/>
  <c r="F230" i="20"/>
  <c r="G230" i="20"/>
  <c r="H230" i="20"/>
  <c r="I230" i="20"/>
  <c r="J230" i="20"/>
  <c r="F231" i="20"/>
  <c r="G231" i="20"/>
  <c r="H231" i="20"/>
  <c r="I231" i="20"/>
  <c r="J231" i="20"/>
  <c r="L140" i="20"/>
  <c r="M140" i="20"/>
  <c r="N140" i="20"/>
  <c r="O140" i="20"/>
  <c r="P140" i="20"/>
  <c r="Q140" i="20"/>
  <c r="R140" i="20"/>
  <c r="S140" i="20"/>
  <c r="T140" i="20"/>
  <c r="U140" i="20"/>
  <c r="F140" i="20"/>
  <c r="G140" i="20"/>
  <c r="H140" i="20"/>
  <c r="I140" i="20"/>
  <c r="J140" i="20"/>
  <c r="L123" i="20"/>
  <c r="M123" i="20"/>
  <c r="N123" i="20"/>
  <c r="O123" i="20"/>
  <c r="P123" i="20"/>
  <c r="Q123" i="20"/>
  <c r="R123" i="20"/>
  <c r="S123" i="20"/>
  <c r="T123" i="20"/>
  <c r="U123" i="20"/>
  <c r="F123" i="20"/>
  <c r="G123" i="20"/>
  <c r="H123" i="20"/>
  <c r="I123" i="20"/>
  <c r="J123" i="20"/>
  <c r="F86" i="20"/>
  <c r="G86" i="20"/>
  <c r="H86" i="20"/>
  <c r="I86" i="20"/>
  <c r="J86" i="20"/>
  <c r="L86" i="20"/>
  <c r="M86" i="20"/>
  <c r="N86" i="20"/>
  <c r="O86" i="20"/>
  <c r="P86" i="20"/>
  <c r="Q86" i="20"/>
  <c r="R86" i="20"/>
  <c r="S86" i="20"/>
  <c r="T86" i="20"/>
  <c r="U86" i="20"/>
  <c r="F83" i="20"/>
  <c r="G83" i="20"/>
  <c r="H83" i="20"/>
  <c r="I83" i="20"/>
  <c r="J83" i="20"/>
  <c r="L83" i="20"/>
  <c r="M83" i="20"/>
  <c r="N83" i="20"/>
  <c r="O83" i="20"/>
  <c r="P83" i="20"/>
  <c r="Q83" i="20"/>
  <c r="R83" i="20"/>
  <c r="S83" i="20"/>
  <c r="T83" i="20"/>
  <c r="U83" i="20"/>
  <c r="N53" i="20"/>
  <c r="F53" i="20"/>
  <c r="G53" i="20"/>
  <c r="H53" i="20"/>
  <c r="I53" i="20"/>
  <c r="J53" i="20"/>
  <c r="L53" i="20"/>
  <c r="M53" i="20"/>
  <c r="O53" i="20"/>
  <c r="P53" i="20"/>
  <c r="Q53" i="20"/>
  <c r="R53" i="20"/>
  <c r="S53" i="20"/>
  <c r="T53" i="20"/>
  <c r="U53" i="20"/>
  <c r="O33" i="20" l="1"/>
  <c r="P33" i="20"/>
  <c r="Q33" i="20"/>
  <c r="R33" i="20"/>
  <c r="S33" i="20"/>
  <c r="T33" i="20"/>
  <c r="U33" i="20"/>
  <c r="O34" i="20"/>
  <c r="P34" i="20"/>
  <c r="Q34" i="20"/>
  <c r="R34" i="20"/>
  <c r="S34" i="20"/>
  <c r="T34" i="20"/>
  <c r="U34" i="20"/>
  <c r="O35" i="20"/>
  <c r="P35" i="20"/>
  <c r="Q35" i="20"/>
  <c r="R35" i="20"/>
  <c r="S35" i="20"/>
  <c r="T35" i="20"/>
  <c r="U35" i="20"/>
  <c r="O36" i="20"/>
  <c r="P36" i="20"/>
  <c r="Q36" i="20"/>
  <c r="R36" i="20"/>
  <c r="S36" i="20"/>
  <c r="T36" i="20"/>
  <c r="U36" i="20"/>
  <c r="O37" i="20"/>
  <c r="P37" i="20"/>
  <c r="Q37" i="20"/>
  <c r="R37" i="20"/>
  <c r="S37" i="20"/>
  <c r="T37" i="20"/>
  <c r="U37" i="20"/>
  <c r="O38" i="20"/>
  <c r="P38" i="20"/>
  <c r="Q38" i="20"/>
  <c r="R38" i="20"/>
  <c r="S38" i="20"/>
  <c r="T38" i="20"/>
  <c r="U38" i="20"/>
  <c r="O39" i="20"/>
  <c r="P39" i="20"/>
  <c r="Q39" i="20"/>
  <c r="R39" i="20"/>
  <c r="S39" i="20"/>
  <c r="T39" i="20"/>
  <c r="U39" i="20"/>
  <c r="N33" i="20"/>
  <c r="N34" i="20"/>
  <c r="N35" i="20"/>
  <c r="N36" i="20"/>
  <c r="N37" i="20"/>
  <c r="N38" i="20"/>
  <c r="N39" i="20"/>
  <c r="M33" i="20"/>
  <c r="M34" i="20"/>
  <c r="M35" i="20"/>
  <c r="M36" i="20"/>
  <c r="M37" i="20"/>
  <c r="M38" i="20"/>
  <c r="M39" i="20"/>
  <c r="L33" i="20"/>
  <c r="L34" i="20"/>
  <c r="L35" i="20"/>
  <c r="L36" i="20"/>
  <c r="L37" i="20"/>
  <c r="L38" i="20"/>
  <c r="L39" i="20"/>
  <c r="J33" i="20"/>
  <c r="J34" i="20"/>
  <c r="J35" i="20"/>
  <c r="J36" i="20"/>
  <c r="J37" i="20"/>
  <c r="J38" i="20"/>
  <c r="J39" i="20"/>
  <c r="I33" i="20"/>
  <c r="I34" i="20"/>
  <c r="I35" i="20"/>
  <c r="I36" i="20"/>
  <c r="I37" i="20"/>
  <c r="I38" i="20"/>
  <c r="I39" i="20"/>
  <c r="H33" i="20"/>
  <c r="H34" i="20"/>
  <c r="H35" i="20"/>
  <c r="H36" i="20"/>
  <c r="H37" i="20"/>
  <c r="H38" i="20"/>
  <c r="H39" i="20"/>
  <c r="G33" i="20"/>
  <c r="G34" i="20"/>
  <c r="G35" i="20"/>
  <c r="G36" i="20"/>
  <c r="G37" i="20"/>
  <c r="G38" i="20"/>
  <c r="G39" i="20"/>
  <c r="F33" i="20"/>
  <c r="F34" i="20"/>
  <c r="F35" i="20"/>
  <c r="F36" i="20"/>
  <c r="F37" i="20"/>
  <c r="F38" i="20"/>
  <c r="F39" i="20"/>
  <c r="J27" i="20"/>
  <c r="J28" i="20"/>
  <c r="J29" i="20"/>
  <c r="L27" i="20"/>
  <c r="L28" i="20"/>
  <c r="L29" i="20"/>
  <c r="M27" i="20"/>
  <c r="M28" i="20"/>
  <c r="M29" i="20"/>
  <c r="N27" i="20"/>
  <c r="N28" i="20"/>
  <c r="N29" i="20"/>
  <c r="O27" i="20"/>
  <c r="O28" i="20"/>
  <c r="O29" i="20"/>
  <c r="P27" i="20"/>
  <c r="P28" i="20"/>
  <c r="P29" i="20"/>
  <c r="Q27" i="20"/>
  <c r="Q28" i="20"/>
  <c r="Q29" i="20"/>
  <c r="R27" i="20"/>
  <c r="R28" i="20"/>
  <c r="R29" i="20"/>
  <c r="S27" i="20"/>
  <c r="S28" i="20"/>
  <c r="S29" i="20"/>
  <c r="T27" i="20"/>
  <c r="T28" i="20"/>
  <c r="T29" i="20"/>
  <c r="U27" i="20"/>
  <c r="U28" i="20"/>
  <c r="U29" i="20"/>
  <c r="U25" i="20"/>
  <c r="T25" i="20"/>
  <c r="S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I27" i="20"/>
  <c r="I28" i="20"/>
  <c r="I29" i="20"/>
  <c r="H27" i="20"/>
  <c r="H28" i="20"/>
  <c r="H29" i="20"/>
  <c r="H26" i="20"/>
  <c r="G27" i="20"/>
  <c r="G28" i="20"/>
  <c r="G29" i="20"/>
  <c r="G26" i="20"/>
  <c r="F27" i="20"/>
  <c r="F28" i="20"/>
  <c r="F29" i="20"/>
  <c r="F26" i="20"/>
  <c r="F12" i="20"/>
  <c r="G77" i="20" l="1"/>
  <c r="I77" i="20"/>
  <c r="M77" i="20"/>
  <c r="O77" i="20"/>
  <c r="Q77" i="20"/>
  <c r="S77" i="20"/>
  <c r="U77" i="20"/>
  <c r="F77" i="20"/>
  <c r="H77" i="20"/>
  <c r="J77" i="20"/>
  <c r="L77" i="20"/>
  <c r="N77" i="20"/>
  <c r="P77" i="20"/>
  <c r="R77" i="20"/>
  <c r="T77" i="20"/>
  <c r="G196" i="20"/>
  <c r="I196" i="20"/>
  <c r="M196" i="20"/>
  <c r="O196" i="20"/>
  <c r="Q196" i="20"/>
  <c r="S196" i="20"/>
  <c r="U196" i="20"/>
  <c r="F196" i="20"/>
  <c r="H196" i="20"/>
  <c r="J196" i="20"/>
  <c r="L196" i="20"/>
  <c r="N196" i="20"/>
  <c r="P196" i="20"/>
  <c r="R196" i="20"/>
  <c r="T196" i="20"/>
  <c r="G104" i="20"/>
  <c r="I104" i="20"/>
  <c r="M104" i="20"/>
  <c r="O104" i="20"/>
  <c r="Q104" i="20"/>
  <c r="S104" i="20"/>
  <c r="U104" i="20"/>
  <c r="F104" i="20"/>
  <c r="H104" i="20"/>
  <c r="J104" i="20"/>
  <c r="L104" i="20"/>
  <c r="N104" i="20"/>
  <c r="P104" i="20"/>
  <c r="R104" i="20"/>
  <c r="T104" i="20"/>
  <c r="G244" i="20"/>
  <c r="I244" i="20"/>
  <c r="M244" i="20"/>
  <c r="O244" i="20"/>
  <c r="Q244" i="20"/>
  <c r="S244" i="20"/>
  <c r="U244" i="20"/>
  <c r="F244" i="20"/>
  <c r="H244" i="20"/>
  <c r="J244" i="20"/>
  <c r="L244" i="20"/>
  <c r="N244" i="20"/>
  <c r="P244" i="20"/>
  <c r="R244" i="20"/>
  <c r="T244" i="20"/>
  <c r="G243" i="20"/>
  <c r="I243" i="20"/>
  <c r="M243" i="20"/>
  <c r="O243" i="20"/>
  <c r="Q243" i="20"/>
  <c r="S243" i="20"/>
  <c r="U243" i="20"/>
  <c r="F243" i="20"/>
  <c r="H243" i="20"/>
  <c r="J243" i="20"/>
  <c r="L243" i="20"/>
  <c r="N243" i="20"/>
  <c r="P243" i="20"/>
  <c r="R243" i="20"/>
  <c r="T243" i="20"/>
  <c r="G242" i="20"/>
  <c r="I242" i="20"/>
  <c r="M242" i="20"/>
  <c r="O242" i="20"/>
  <c r="Q242" i="20"/>
  <c r="S242" i="20"/>
  <c r="U242" i="20"/>
  <c r="F242" i="20"/>
  <c r="H242" i="20"/>
  <c r="J242" i="20"/>
  <c r="L242" i="20"/>
  <c r="N242" i="20"/>
  <c r="P242" i="20"/>
  <c r="R242" i="20"/>
  <c r="T242" i="20"/>
  <c r="G241" i="20"/>
  <c r="I241" i="20"/>
  <c r="M241" i="20"/>
  <c r="O241" i="20"/>
  <c r="Q241" i="20"/>
  <c r="S241" i="20"/>
  <c r="U241" i="20"/>
  <c r="F241" i="20"/>
  <c r="H241" i="20"/>
  <c r="J241" i="20"/>
  <c r="L241" i="20"/>
  <c r="N241" i="20"/>
  <c r="P241" i="20"/>
  <c r="R241" i="20"/>
  <c r="T241" i="20"/>
  <c r="G209" i="20"/>
  <c r="I209" i="20"/>
  <c r="M209" i="20"/>
  <c r="O209" i="20"/>
  <c r="Q209" i="20"/>
  <c r="S209" i="20"/>
  <c r="U209" i="20"/>
  <c r="F209" i="20"/>
  <c r="H209" i="20"/>
  <c r="J209" i="20"/>
  <c r="L209" i="20"/>
  <c r="N209" i="20"/>
  <c r="P209" i="20"/>
  <c r="R209" i="20"/>
  <c r="T209" i="20"/>
  <c r="G193" i="20"/>
  <c r="I193" i="20"/>
  <c r="M193" i="20"/>
  <c r="O193" i="20"/>
  <c r="Q193" i="20"/>
  <c r="S193" i="20"/>
  <c r="U193" i="20"/>
  <c r="F193" i="20"/>
  <c r="H193" i="20"/>
  <c r="J193" i="20"/>
  <c r="L193" i="20"/>
  <c r="N193" i="20"/>
  <c r="P193" i="20"/>
  <c r="R193" i="20"/>
  <c r="T193" i="20"/>
  <c r="G188" i="20"/>
  <c r="I188" i="20"/>
  <c r="M188" i="20"/>
  <c r="O188" i="20"/>
  <c r="Q188" i="20"/>
  <c r="S188" i="20"/>
  <c r="U188" i="20"/>
  <c r="F188" i="20"/>
  <c r="H188" i="20"/>
  <c r="J188" i="20"/>
  <c r="L188" i="20"/>
  <c r="N188" i="20"/>
  <c r="P188" i="20"/>
  <c r="R188" i="20"/>
  <c r="T188" i="20"/>
  <c r="G187" i="20"/>
  <c r="I187" i="20"/>
  <c r="M187" i="20"/>
  <c r="O187" i="20"/>
  <c r="Q187" i="20"/>
  <c r="S187" i="20"/>
  <c r="U187" i="20"/>
  <c r="F187" i="20"/>
  <c r="H187" i="20"/>
  <c r="J187" i="20"/>
  <c r="L187" i="20"/>
  <c r="N187" i="20"/>
  <c r="P187" i="20"/>
  <c r="R187" i="20"/>
  <c r="T187" i="20"/>
  <c r="G186" i="20"/>
  <c r="I186" i="20"/>
  <c r="M186" i="20"/>
  <c r="O186" i="20"/>
  <c r="Q186" i="20"/>
  <c r="S186" i="20"/>
  <c r="U186" i="20"/>
  <c r="F186" i="20"/>
  <c r="H186" i="20"/>
  <c r="J186" i="20"/>
  <c r="L186" i="20"/>
  <c r="N186" i="20"/>
  <c r="P186" i="20"/>
  <c r="R186" i="20"/>
  <c r="T186" i="20"/>
  <c r="G185" i="20"/>
  <c r="I185" i="20"/>
  <c r="M185" i="20"/>
  <c r="O185" i="20"/>
  <c r="Q185" i="20"/>
  <c r="S185" i="20"/>
  <c r="U185" i="20"/>
  <c r="F185" i="20"/>
  <c r="H185" i="20"/>
  <c r="J185" i="20"/>
  <c r="L185" i="20"/>
  <c r="N185" i="20"/>
  <c r="P185" i="20"/>
  <c r="R185" i="20"/>
  <c r="T185" i="20"/>
  <c r="G143" i="20"/>
  <c r="I143" i="20"/>
  <c r="M143" i="20"/>
  <c r="O143" i="20"/>
  <c r="Q143" i="20"/>
  <c r="S143" i="20"/>
  <c r="U143" i="20"/>
  <c r="F143" i="20"/>
  <c r="H143" i="20"/>
  <c r="J143" i="20"/>
  <c r="L143" i="20"/>
  <c r="N143" i="20"/>
  <c r="P143" i="20"/>
  <c r="R143" i="20"/>
  <c r="T143" i="20"/>
  <c r="G109" i="20"/>
  <c r="I109" i="20"/>
  <c r="M109" i="20"/>
  <c r="O109" i="20"/>
  <c r="Q109" i="20"/>
  <c r="S109" i="20"/>
  <c r="U109" i="20"/>
  <c r="F109" i="20"/>
  <c r="H109" i="20"/>
  <c r="J109" i="20"/>
  <c r="L109" i="20"/>
  <c r="N109" i="20"/>
  <c r="P109" i="20"/>
  <c r="R109" i="20"/>
  <c r="T109" i="20"/>
  <c r="G103" i="20"/>
  <c r="I103" i="20"/>
  <c r="M103" i="20"/>
  <c r="O103" i="20"/>
  <c r="Q103" i="20"/>
  <c r="S103" i="20"/>
  <c r="U103" i="20"/>
  <c r="F103" i="20"/>
  <c r="H103" i="20"/>
  <c r="J103" i="20"/>
  <c r="L103" i="20"/>
  <c r="N103" i="20"/>
  <c r="P103" i="20"/>
  <c r="R103" i="20"/>
  <c r="T103" i="20"/>
  <c r="G102" i="20"/>
  <c r="I102" i="20"/>
  <c r="M102" i="20"/>
  <c r="O102" i="20"/>
  <c r="Q102" i="20"/>
  <c r="S102" i="20"/>
  <c r="U102" i="20"/>
  <c r="F102" i="20"/>
  <c r="H102" i="20"/>
  <c r="J102" i="20"/>
  <c r="L102" i="20"/>
  <c r="N102" i="20"/>
  <c r="P102" i="20"/>
  <c r="R102" i="20"/>
  <c r="T102" i="20"/>
  <c r="G101" i="20"/>
  <c r="I101" i="20"/>
  <c r="M101" i="20"/>
  <c r="O101" i="20"/>
  <c r="Q101" i="20"/>
  <c r="S101" i="20"/>
  <c r="U101" i="20"/>
  <c r="F101" i="20"/>
  <c r="H101" i="20"/>
  <c r="J101" i="20"/>
  <c r="L101" i="20"/>
  <c r="N101" i="20"/>
  <c r="P101" i="20"/>
  <c r="R101" i="20"/>
  <c r="T101" i="20"/>
  <c r="G100" i="20"/>
  <c r="I100" i="20"/>
  <c r="M100" i="20"/>
  <c r="O100" i="20"/>
  <c r="Q100" i="20"/>
  <c r="S100" i="20"/>
  <c r="U100" i="20"/>
  <c r="F100" i="20"/>
  <c r="H100" i="20"/>
  <c r="J100" i="20"/>
  <c r="L100" i="20"/>
  <c r="N100" i="20"/>
  <c r="P100" i="20"/>
  <c r="R100" i="20"/>
  <c r="T100" i="20"/>
  <c r="G99" i="20"/>
  <c r="I99" i="20"/>
  <c r="M99" i="20"/>
  <c r="O99" i="20"/>
  <c r="Q99" i="20"/>
  <c r="S99" i="20"/>
  <c r="U99" i="20"/>
  <c r="F99" i="20"/>
  <c r="H99" i="20"/>
  <c r="J99" i="20"/>
  <c r="L99" i="20"/>
  <c r="N99" i="20"/>
  <c r="P99" i="20"/>
  <c r="R99" i="20"/>
  <c r="T99" i="20"/>
  <c r="G98" i="20"/>
  <c r="I98" i="20"/>
  <c r="M98" i="20"/>
  <c r="O98" i="20"/>
  <c r="Q98" i="20"/>
  <c r="S98" i="20"/>
  <c r="U98" i="20"/>
  <c r="F98" i="20"/>
  <c r="H98" i="20"/>
  <c r="J98" i="20"/>
  <c r="L98" i="20"/>
  <c r="N98" i="20"/>
  <c r="P98" i="20"/>
  <c r="R98" i="20"/>
  <c r="T98" i="20"/>
  <c r="G97" i="20"/>
  <c r="I97" i="20"/>
  <c r="M97" i="20"/>
  <c r="O97" i="20"/>
  <c r="Q97" i="20"/>
  <c r="S97" i="20"/>
  <c r="U97" i="20"/>
  <c r="F97" i="20"/>
  <c r="H97" i="20"/>
  <c r="J97" i="20"/>
  <c r="L97" i="20"/>
  <c r="N97" i="20"/>
  <c r="P97" i="20"/>
  <c r="R97" i="20"/>
  <c r="T97" i="20"/>
  <c r="G96" i="20"/>
  <c r="I96" i="20"/>
  <c r="M96" i="20"/>
  <c r="O96" i="20"/>
  <c r="Q96" i="20"/>
  <c r="S96" i="20"/>
  <c r="U96" i="20"/>
  <c r="F96" i="20"/>
  <c r="H96" i="20"/>
  <c r="J96" i="20"/>
  <c r="L96" i="20"/>
  <c r="N96" i="20"/>
  <c r="P96" i="20"/>
  <c r="R96" i="20"/>
  <c r="T96" i="20"/>
  <c r="G95" i="20"/>
  <c r="I95" i="20"/>
  <c r="M95" i="20"/>
  <c r="O95" i="20"/>
  <c r="Q95" i="20"/>
  <c r="S95" i="20"/>
  <c r="U95" i="20"/>
  <c r="F95" i="20"/>
  <c r="H95" i="20"/>
  <c r="J95" i="20"/>
  <c r="L95" i="20"/>
  <c r="N95" i="20"/>
  <c r="P95" i="20"/>
  <c r="R95" i="20"/>
  <c r="T95" i="20"/>
  <c r="G94" i="20"/>
  <c r="I94" i="20"/>
  <c r="M94" i="20"/>
  <c r="O94" i="20"/>
  <c r="Q94" i="20"/>
  <c r="S94" i="20"/>
  <c r="U94" i="20"/>
  <c r="F94" i="20"/>
  <c r="H94" i="20"/>
  <c r="J94" i="20"/>
  <c r="L94" i="20"/>
  <c r="N94" i="20"/>
  <c r="P94" i="20"/>
  <c r="R94" i="20"/>
  <c r="T94" i="20"/>
  <c r="G93" i="20"/>
  <c r="I93" i="20"/>
  <c r="M93" i="20"/>
  <c r="O93" i="20"/>
  <c r="Q93" i="20"/>
  <c r="S93" i="20"/>
  <c r="U93" i="20"/>
  <c r="F93" i="20"/>
  <c r="H93" i="20"/>
  <c r="J93" i="20"/>
  <c r="L93" i="20"/>
  <c r="N93" i="20"/>
  <c r="P93" i="20"/>
  <c r="R93" i="20"/>
  <c r="T93" i="20"/>
  <c r="G23" i="20"/>
  <c r="I23" i="20"/>
  <c r="M23" i="20"/>
  <c r="O23" i="20"/>
  <c r="Q23" i="20"/>
  <c r="S23" i="20"/>
  <c r="U23" i="20"/>
  <c r="F23" i="20"/>
  <c r="H23" i="20"/>
  <c r="J23" i="20"/>
  <c r="L23" i="20"/>
  <c r="N23" i="20"/>
  <c r="P23" i="20"/>
  <c r="R23" i="20"/>
  <c r="T23" i="20"/>
  <c r="G22" i="20"/>
  <c r="I22" i="20"/>
  <c r="M22" i="20"/>
  <c r="O22" i="20"/>
  <c r="Q22" i="20"/>
  <c r="S22" i="20"/>
  <c r="U22" i="20"/>
  <c r="F22" i="20"/>
  <c r="H22" i="20"/>
  <c r="J22" i="20"/>
  <c r="L22" i="20"/>
  <c r="N22" i="20"/>
  <c r="P22" i="20"/>
  <c r="R22" i="20"/>
  <c r="T22" i="20"/>
  <c r="G20" i="20"/>
  <c r="I20" i="20"/>
  <c r="M20" i="20"/>
  <c r="O20" i="20"/>
  <c r="Q20" i="20"/>
  <c r="S20" i="20"/>
  <c r="U20" i="20"/>
  <c r="F20" i="20"/>
  <c r="H20" i="20"/>
  <c r="J20" i="20"/>
  <c r="L20" i="20"/>
  <c r="N20" i="20"/>
  <c r="P20" i="20"/>
  <c r="R20" i="20"/>
  <c r="T20" i="20"/>
  <c r="G18" i="20"/>
  <c r="I18" i="20"/>
  <c r="M18" i="20"/>
  <c r="O18" i="20"/>
  <c r="Q18" i="20"/>
  <c r="S18" i="20"/>
  <c r="U18" i="20"/>
  <c r="F18" i="20"/>
  <c r="H18" i="20"/>
  <c r="J18" i="20"/>
  <c r="L18" i="20"/>
  <c r="N18" i="20"/>
  <c r="P18" i="20"/>
  <c r="R18" i="20"/>
  <c r="T18" i="20"/>
  <c r="G17" i="20"/>
  <c r="I17" i="20"/>
  <c r="M17" i="20"/>
  <c r="O17" i="20"/>
  <c r="Q17" i="20"/>
  <c r="S17" i="20"/>
  <c r="U17" i="20"/>
  <c r="F17" i="20"/>
  <c r="H17" i="20"/>
  <c r="J17" i="20"/>
  <c r="L17" i="20"/>
  <c r="N17" i="20"/>
  <c r="P17" i="20"/>
  <c r="R17" i="20"/>
  <c r="T17" i="20"/>
  <c r="G16" i="20"/>
  <c r="I16" i="20"/>
  <c r="M16" i="20"/>
  <c r="O16" i="20"/>
  <c r="Q16" i="20"/>
  <c r="S16" i="20"/>
  <c r="U16" i="20"/>
  <c r="F16" i="20"/>
  <c r="H16" i="20"/>
  <c r="J16" i="20"/>
  <c r="L16" i="20"/>
  <c r="N16" i="20"/>
  <c r="P16" i="20"/>
  <c r="R16" i="20"/>
  <c r="T16" i="20"/>
  <c r="G14" i="20"/>
  <c r="I14" i="20"/>
  <c r="M14" i="20"/>
  <c r="O14" i="20"/>
  <c r="Q14" i="20"/>
  <c r="S14" i="20"/>
  <c r="U14" i="20"/>
  <c r="F14" i="20"/>
  <c r="H14" i="20"/>
  <c r="J14" i="20"/>
  <c r="L14" i="20"/>
  <c r="N14" i="20"/>
  <c r="P14" i="20"/>
  <c r="R14" i="20"/>
  <c r="T14" i="20"/>
  <c r="G12" i="20"/>
  <c r="I12" i="20"/>
  <c r="M12" i="20"/>
  <c r="O12" i="20"/>
  <c r="Q12" i="20"/>
  <c r="S12" i="20"/>
  <c r="U12" i="20"/>
  <c r="H12" i="20"/>
  <c r="J12" i="20"/>
  <c r="L12" i="20"/>
  <c r="N12" i="20"/>
  <c r="P12" i="20"/>
  <c r="R12" i="20"/>
  <c r="T12" i="20"/>
  <c r="G11" i="20" l="1"/>
  <c r="I11" i="20"/>
  <c r="M11" i="20"/>
  <c r="O11" i="20"/>
  <c r="Q11" i="20"/>
  <c r="S11" i="20"/>
  <c r="U11" i="20"/>
  <c r="F11" i="20"/>
  <c r="H11" i="20"/>
  <c r="J11" i="20"/>
  <c r="L11" i="20"/>
  <c r="N11" i="20"/>
  <c r="P11" i="20"/>
  <c r="R11" i="20"/>
  <c r="T11" i="20"/>
  <c r="U217" i="20" l="1"/>
  <c r="T217" i="20"/>
  <c r="S217" i="20"/>
  <c r="R217" i="20"/>
  <c r="Q217" i="20"/>
  <c r="P217" i="20"/>
  <c r="O217" i="20"/>
  <c r="N217" i="20"/>
  <c r="M217" i="20"/>
  <c r="L217" i="20"/>
  <c r="J217" i="20"/>
  <c r="I217" i="20"/>
  <c r="H217" i="20"/>
  <c r="G217" i="20"/>
  <c r="F217" i="20"/>
  <c r="U216" i="20"/>
  <c r="T216" i="20"/>
  <c r="S216" i="20"/>
  <c r="R216" i="20"/>
  <c r="Q216" i="20"/>
  <c r="P216" i="20"/>
  <c r="O216" i="20"/>
  <c r="N216" i="20"/>
  <c r="M216" i="20"/>
  <c r="L216" i="20"/>
  <c r="J216" i="20"/>
  <c r="I216" i="20"/>
  <c r="H216" i="20"/>
  <c r="G216" i="20"/>
  <c r="F216" i="20"/>
  <c r="U215" i="20"/>
  <c r="T215" i="20"/>
  <c r="S215" i="20"/>
  <c r="R215" i="20"/>
  <c r="Q215" i="20"/>
  <c r="P215" i="20"/>
  <c r="O215" i="20"/>
  <c r="N215" i="20"/>
  <c r="M215" i="20"/>
  <c r="L215" i="20"/>
  <c r="J215" i="20"/>
  <c r="I215" i="20"/>
  <c r="H215" i="20"/>
  <c r="G215" i="20"/>
  <c r="F215" i="20"/>
  <c r="U214" i="20"/>
  <c r="T214" i="20"/>
  <c r="S214" i="20"/>
  <c r="R214" i="20"/>
  <c r="Q214" i="20"/>
  <c r="P214" i="20"/>
  <c r="O214" i="20"/>
  <c r="N214" i="20"/>
  <c r="M214" i="20"/>
  <c r="L214" i="20"/>
  <c r="J214" i="20"/>
  <c r="I214" i="20"/>
  <c r="H214" i="20"/>
  <c r="G214" i="20"/>
  <c r="F214" i="20"/>
  <c r="U213" i="20"/>
  <c r="T213" i="20"/>
  <c r="S213" i="20"/>
  <c r="R213" i="20"/>
  <c r="Q213" i="20"/>
  <c r="P213" i="20"/>
  <c r="O213" i="20"/>
  <c r="N213" i="20"/>
  <c r="M213" i="20"/>
  <c r="L213" i="20"/>
  <c r="J213" i="20"/>
  <c r="I213" i="20"/>
  <c r="H213" i="20"/>
  <c r="G213" i="20"/>
  <c r="F213" i="20"/>
  <c r="U212" i="20"/>
  <c r="T212" i="20"/>
  <c r="S212" i="20"/>
  <c r="R212" i="20"/>
  <c r="Q212" i="20"/>
  <c r="P212" i="20"/>
  <c r="O212" i="20"/>
  <c r="N212" i="20"/>
  <c r="M212" i="20"/>
  <c r="L212" i="20"/>
  <c r="J212" i="20"/>
  <c r="I212" i="20"/>
  <c r="H212" i="20"/>
  <c r="G212" i="20"/>
  <c r="F212" i="20"/>
  <c r="U238" i="20"/>
  <c r="T238" i="20"/>
  <c r="S238" i="20"/>
  <c r="R238" i="20"/>
  <c r="Q238" i="20"/>
  <c r="P238" i="20"/>
  <c r="O238" i="20"/>
  <c r="N238" i="20"/>
  <c r="M238" i="20"/>
  <c r="L238" i="20"/>
  <c r="J238" i="20"/>
  <c r="I238" i="20"/>
  <c r="H238" i="20"/>
  <c r="G238" i="20"/>
  <c r="F238" i="20"/>
  <c r="U139" i="20"/>
  <c r="T139" i="20"/>
  <c r="S139" i="20"/>
  <c r="R139" i="20"/>
  <c r="Q139" i="20"/>
  <c r="P139" i="20"/>
  <c r="O139" i="20"/>
  <c r="N139" i="20"/>
  <c r="M139" i="20"/>
  <c r="L139" i="20"/>
  <c r="J139" i="20"/>
  <c r="I139" i="20"/>
  <c r="H139" i="20"/>
  <c r="G139" i="20"/>
  <c r="F139" i="20"/>
  <c r="U82" i="20"/>
  <c r="T82" i="20"/>
  <c r="S82" i="20"/>
  <c r="R82" i="20"/>
  <c r="Q82" i="20"/>
  <c r="P82" i="20"/>
  <c r="O82" i="20"/>
  <c r="N82" i="20"/>
  <c r="M82" i="20"/>
  <c r="L82" i="20"/>
  <c r="J82" i="20"/>
  <c r="I82" i="20"/>
  <c r="H82" i="20"/>
  <c r="G82" i="20"/>
  <c r="F82" i="20"/>
  <c r="U240" i="20" l="1"/>
  <c r="T240" i="20"/>
  <c r="S240" i="20"/>
  <c r="R240" i="20"/>
  <c r="Q240" i="20"/>
  <c r="P240" i="20"/>
  <c r="O240" i="20"/>
  <c r="N240" i="20"/>
  <c r="M240" i="20"/>
  <c r="L240" i="20"/>
  <c r="J240" i="20"/>
  <c r="I240" i="20"/>
  <c r="H240" i="20"/>
  <c r="G240" i="20"/>
  <c r="F240" i="20"/>
  <c r="U239" i="20"/>
  <c r="T239" i="20"/>
  <c r="S239" i="20"/>
  <c r="R239" i="20"/>
  <c r="Q239" i="20"/>
  <c r="P239" i="20"/>
  <c r="O239" i="20"/>
  <c r="N239" i="20"/>
  <c r="M239" i="20"/>
  <c r="L239" i="20"/>
  <c r="J239" i="20"/>
  <c r="I239" i="20"/>
  <c r="H239" i="20"/>
  <c r="G239" i="20"/>
  <c r="F239" i="20"/>
  <c r="U142" i="20"/>
  <c r="T142" i="20"/>
  <c r="S142" i="20"/>
  <c r="R142" i="20"/>
  <c r="Q142" i="20"/>
  <c r="P142" i="20"/>
  <c r="O142" i="20"/>
  <c r="N142" i="20"/>
  <c r="M142" i="20"/>
  <c r="L142" i="20"/>
  <c r="J142" i="20"/>
  <c r="I142" i="20"/>
  <c r="H142" i="20"/>
  <c r="G142" i="20"/>
  <c r="F142" i="20"/>
  <c r="U141" i="20"/>
  <c r="T141" i="20"/>
  <c r="S141" i="20"/>
  <c r="R141" i="20"/>
  <c r="Q141" i="20"/>
  <c r="P141" i="20"/>
  <c r="O141" i="20"/>
  <c r="N141" i="20"/>
  <c r="M141" i="20"/>
  <c r="L141" i="20"/>
  <c r="J141" i="20"/>
  <c r="I141" i="20"/>
  <c r="H141" i="20"/>
  <c r="G141" i="20"/>
  <c r="F141" i="20"/>
  <c r="U85" i="20"/>
  <c r="T85" i="20"/>
  <c r="S85" i="20"/>
  <c r="R85" i="20"/>
  <c r="Q85" i="20"/>
  <c r="P85" i="20"/>
  <c r="O85" i="20"/>
  <c r="N85" i="20"/>
  <c r="M85" i="20"/>
  <c r="L85" i="20"/>
  <c r="J85" i="20"/>
  <c r="I85" i="20"/>
  <c r="H85" i="20"/>
  <c r="G85" i="20"/>
  <c r="F85" i="20"/>
  <c r="U84" i="20"/>
  <c r="T84" i="20"/>
  <c r="S84" i="20"/>
  <c r="R84" i="20"/>
  <c r="Q84" i="20"/>
  <c r="P84" i="20"/>
  <c r="O84" i="20"/>
  <c r="N84" i="20"/>
  <c r="M84" i="20"/>
  <c r="L84" i="20"/>
  <c r="J84" i="20"/>
  <c r="I84" i="20"/>
  <c r="H84" i="20"/>
  <c r="G84" i="20"/>
  <c r="F84" i="20"/>
  <c r="G110" i="20" l="1"/>
  <c r="F105" i="20"/>
  <c r="G105" i="20"/>
  <c r="H105" i="20"/>
  <c r="I105" i="20"/>
  <c r="J105" i="20"/>
  <c r="L105" i="20"/>
  <c r="M105" i="20"/>
  <c r="N105" i="20"/>
  <c r="O105" i="20"/>
  <c r="P105" i="20"/>
  <c r="Q105" i="20"/>
  <c r="R105" i="20"/>
  <c r="S105" i="20"/>
  <c r="T105" i="20"/>
  <c r="U105" i="20"/>
  <c r="F106" i="20"/>
  <c r="G106" i="20"/>
  <c r="H106" i="20"/>
  <c r="I106" i="20"/>
  <c r="J106" i="20"/>
  <c r="L106" i="20"/>
  <c r="M106" i="20"/>
  <c r="N106" i="20"/>
  <c r="O106" i="20"/>
  <c r="P106" i="20"/>
  <c r="Q106" i="20"/>
  <c r="R106" i="20"/>
  <c r="S106" i="20"/>
  <c r="T106" i="20"/>
  <c r="U106" i="20"/>
  <c r="F107" i="20"/>
  <c r="G107" i="20"/>
  <c r="H107" i="20"/>
  <c r="I107" i="20"/>
  <c r="J107" i="20"/>
  <c r="L107" i="20"/>
  <c r="M107" i="20"/>
  <c r="N107" i="20"/>
  <c r="O107" i="20"/>
  <c r="P107" i="20"/>
  <c r="Q107" i="20"/>
  <c r="R107" i="20"/>
  <c r="S107" i="20"/>
  <c r="T107" i="20"/>
  <c r="U107" i="20"/>
  <c r="F108" i="20"/>
  <c r="G108" i="20"/>
  <c r="H108" i="20"/>
  <c r="I108" i="20"/>
  <c r="J108" i="20"/>
  <c r="L108" i="20"/>
  <c r="M108" i="20"/>
  <c r="N108" i="20"/>
  <c r="O108" i="20"/>
  <c r="P108" i="20"/>
  <c r="Q108" i="20"/>
  <c r="R108" i="20"/>
  <c r="S108" i="20"/>
  <c r="T108" i="20"/>
  <c r="U108" i="20"/>
  <c r="F110" i="20"/>
  <c r="H110" i="20"/>
  <c r="I110" i="20"/>
  <c r="J110" i="20"/>
  <c r="L110" i="20"/>
  <c r="M110" i="20"/>
  <c r="N110" i="20"/>
  <c r="O110" i="20"/>
  <c r="P110" i="20"/>
  <c r="Q110" i="20"/>
  <c r="R110" i="20"/>
  <c r="S110" i="20"/>
  <c r="T110" i="20"/>
  <c r="U110" i="20"/>
  <c r="I89" i="20"/>
  <c r="I88" i="20"/>
  <c r="I87" i="20"/>
  <c r="L92" i="20"/>
  <c r="L88" i="20"/>
  <c r="M88" i="20"/>
  <c r="N88" i="20"/>
  <c r="O88" i="20"/>
  <c r="P88" i="20"/>
  <c r="Q88" i="20"/>
  <c r="R88" i="20"/>
  <c r="S88" i="20"/>
  <c r="T88" i="20"/>
  <c r="U88" i="20"/>
  <c r="L89" i="20"/>
  <c r="M89" i="20"/>
  <c r="N89" i="20"/>
  <c r="O89" i="20"/>
  <c r="P89" i="20"/>
  <c r="Q89" i="20"/>
  <c r="R89" i="20"/>
  <c r="S89" i="20"/>
  <c r="T89" i="20"/>
  <c r="U89" i="20"/>
  <c r="L90" i="20"/>
  <c r="M90" i="20"/>
  <c r="N90" i="20"/>
  <c r="O90" i="20"/>
  <c r="P90" i="20"/>
  <c r="Q90" i="20"/>
  <c r="R90" i="20"/>
  <c r="S90" i="20"/>
  <c r="T90" i="20"/>
  <c r="U90" i="20"/>
  <c r="L91" i="20"/>
  <c r="M91" i="20"/>
  <c r="N91" i="20"/>
  <c r="O91" i="20"/>
  <c r="P91" i="20"/>
  <c r="Q91" i="20"/>
  <c r="R91" i="20"/>
  <c r="S91" i="20"/>
  <c r="T91" i="20"/>
  <c r="U91" i="20"/>
  <c r="M92" i="20"/>
  <c r="N92" i="20"/>
  <c r="O92" i="20"/>
  <c r="P92" i="20"/>
  <c r="Q92" i="20"/>
  <c r="R92" i="20"/>
  <c r="S92" i="20"/>
  <c r="T92" i="20"/>
  <c r="U92" i="20"/>
  <c r="F88" i="20"/>
  <c r="G88" i="20"/>
  <c r="H88" i="20"/>
  <c r="J88" i="20"/>
  <c r="F89" i="20"/>
  <c r="G89" i="20"/>
  <c r="H89" i="20"/>
  <c r="J89" i="20"/>
  <c r="F90" i="20"/>
  <c r="G90" i="20"/>
  <c r="H90" i="20"/>
  <c r="I90" i="20"/>
  <c r="J90" i="20"/>
  <c r="F91" i="20"/>
  <c r="G91" i="20"/>
  <c r="H91" i="20"/>
  <c r="I91" i="20"/>
  <c r="J91" i="20"/>
  <c r="F92" i="20"/>
  <c r="G92" i="20"/>
  <c r="H92" i="20"/>
  <c r="I92" i="20"/>
  <c r="J92" i="20"/>
  <c r="F87" i="20"/>
  <c r="G87" i="20"/>
  <c r="H87" i="20"/>
  <c r="J87" i="20"/>
  <c r="L87" i="20"/>
  <c r="M87" i="20"/>
  <c r="N87" i="20"/>
  <c r="O87" i="20"/>
  <c r="P87" i="20"/>
  <c r="Q87" i="20"/>
  <c r="R87" i="20"/>
  <c r="S87" i="20"/>
  <c r="T87" i="20"/>
  <c r="U87" i="20"/>
  <c r="Q250" i="20"/>
  <c r="L250" i="20"/>
  <c r="M250" i="20"/>
  <c r="N250" i="20"/>
  <c r="O250" i="20"/>
  <c r="P250" i="20"/>
  <c r="R250" i="20"/>
  <c r="S250" i="20"/>
  <c r="T250" i="20"/>
  <c r="U250" i="20"/>
  <c r="L251" i="20"/>
  <c r="M251" i="20"/>
  <c r="N251" i="20"/>
  <c r="O251" i="20"/>
  <c r="P251" i="20"/>
  <c r="Q251" i="20"/>
  <c r="R251" i="20"/>
  <c r="S251" i="20"/>
  <c r="T251" i="20"/>
  <c r="U251" i="20"/>
  <c r="L252" i="20"/>
  <c r="M252" i="20"/>
  <c r="N252" i="20"/>
  <c r="O252" i="20"/>
  <c r="P252" i="20"/>
  <c r="Q252" i="20"/>
  <c r="R252" i="20"/>
  <c r="S252" i="20"/>
  <c r="T252" i="20"/>
  <c r="U252" i="20"/>
  <c r="L253" i="20"/>
  <c r="M253" i="20"/>
  <c r="N253" i="20"/>
  <c r="O253" i="20"/>
  <c r="P253" i="20"/>
  <c r="Q253" i="20"/>
  <c r="R253" i="20"/>
  <c r="S253" i="20"/>
  <c r="T253" i="20"/>
  <c r="U253" i="20"/>
  <c r="F250" i="20"/>
  <c r="G250" i="20"/>
  <c r="H250" i="20"/>
  <c r="I250" i="20"/>
  <c r="J250" i="20"/>
  <c r="F251" i="20"/>
  <c r="G251" i="20"/>
  <c r="H251" i="20"/>
  <c r="I251" i="20"/>
  <c r="J251" i="20"/>
  <c r="F252" i="20"/>
  <c r="G252" i="20"/>
  <c r="H252" i="20"/>
  <c r="I252" i="20"/>
  <c r="J252" i="20"/>
  <c r="F253" i="20"/>
  <c r="G253" i="20"/>
  <c r="H253" i="20"/>
  <c r="I253" i="20"/>
  <c r="J253" i="20"/>
  <c r="H7" i="17"/>
  <c r="F65" i="20"/>
  <c r="G65" i="20"/>
  <c r="I65" i="20"/>
  <c r="M65" i="20"/>
  <c r="O65" i="20"/>
  <c r="Q65" i="20"/>
  <c r="S65" i="20"/>
  <c r="U65" i="20"/>
  <c r="H65" i="20"/>
  <c r="J65" i="20"/>
  <c r="L65" i="20"/>
  <c r="N65" i="20"/>
  <c r="P65" i="20"/>
  <c r="R65" i="20"/>
  <c r="T65" i="20"/>
  <c r="F257" i="20"/>
  <c r="G257" i="20"/>
  <c r="H257" i="20"/>
  <c r="I257" i="20"/>
  <c r="J257" i="20"/>
  <c r="L257" i="20"/>
  <c r="M257" i="20"/>
  <c r="N257" i="20"/>
  <c r="O257" i="20"/>
  <c r="P257" i="20"/>
  <c r="Q257" i="20"/>
  <c r="R257" i="20"/>
  <c r="S257" i="20"/>
  <c r="T257" i="20"/>
  <c r="U257" i="20"/>
  <c r="F258" i="20"/>
  <c r="G258" i="20"/>
  <c r="H258" i="20"/>
  <c r="I258" i="20"/>
  <c r="J258" i="20"/>
  <c r="L258" i="20"/>
  <c r="M258" i="20"/>
  <c r="N258" i="20"/>
  <c r="O258" i="20"/>
  <c r="P258" i="20"/>
  <c r="Q258" i="20"/>
  <c r="R258" i="20"/>
  <c r="S258" i="20"/>
  <c r="T258" i="20"/>
  <c r="U258" i="20"/>
  <c r="F259" i="20"/>
  <c r="G259" i="20"/>
  <c r="H259" i="20"/>
  <c r="I259" i="20"/>
  <c r="J259" i="20"/>
  <c r="L259" i="20"/>
  <c r="M259" i="20"/>
  <c r="N259" i="20"/>
  <c r="O259" i="20"/>
  <c r="P259" i="20"/>
  <c r="Q259" i="20"/>
  <c r="R259" i="20"/>
  <c r="S259" i="20"/>
  <c r="T259" i="20"/>
  <c r="U259" i="20"/>
  <c r="F260" i="20"/>
  <c r="G260" i="20"/>
  <c r="H260" i="20"/>
  <c r="I260" i="20"/>
  <c r="J260" i="20"/>
  <c r="L260" i="20"/>
  <c r="M260" i="20"/>
  <c r="N260" i="20"/>
  <c r="O260" i="20"/>
  <c r="P260" i="20"/>
  <c r="Q260" i="20"/>
  <c r="R260" i="20"/>
  <c r="S260" i="20"/>
  <c r="T260" i="20"/>
  <c r="U260" i="20"/>
  <c r="F261" i="20"/>
  <c r="G261" i="20"/>
  <c r="H261" i="20"/>
  <c r="I261" i="20"/>
  <c r="J261" i="20"/>
  <c r="L261" i="20"/>
  <c r="M261" i="20"/>
  <c r="N261" i="20"/>
  <c r="O261" i="20"/>
  <c r="P261" i="20"/>
  <c r="Q261" i="20"/>
  <c r="R261" i="20"/>
  <c r="S261" i="20"/>
  <c r="T261" i="20"/>
  <c r="U261" i="20"/>
  <c r="F262" i="20"/>
  <c r="G262" i="20"/>
  <c r="H262" i="20"/>
  <c r="I262" i="20"/>
  <c r="J262" i="20"/>
  <c r="L262" i="20"/>
  <c r="M262" i="20"/>
  <c r="N262" i="20"/>
  <c r="O262" i="20"/>
  <c r="P262" i="20"/>
  <c r="Q262" i="20"/>
  <c r="R262" i="20"/>
  <c r="S262" i="20"/>
  <c r="T262" i="20"/>
  <c r="U262" i="20"/>
  <c r="F263" i="20"/>
  <c r="G263" i="20"/>
  <c r="H263" i="20"/>
  <c r="I263" i="20"/>
  <c r="J263" i="20"/>
  <c r="L263" i="20"/>
  <c r="M263" i="20"/>
  <c r="N263" i="20"/>
  <c r="O263" i="20"/>
  <c r="P263" i="20"/>
  <c r="Q263" i="20"/>
  <c r="R263" i="20"/>
  <c r="S263" i="20"/>
  <c r="T263" i="20"/>
  <c r="U263" i="20"/>
  <c r="F264" i="20"/>
  <c r="G264" i="20"/>
  <c r="H264" i="20"/>
  <c r="I264" i="20"/>
  <c r="J264" i="20"/>
  <c r="L264" i="20"/>
  <c r="M264" i="20"/>
  <c r="N264" i="20"/>
  <c r="O264" i="20"/>
  <c r="P264" i="20"/>
  <c r="Q264" i="20"/>
  <c r="R264" i="20"/>
  <c r="S264" i="20"/>
  <c r="T264" i="20"/>
  <c r="U264" i="20"/>
  <c r="F265" i="20"/>
  <c r="G265" i="20"/>
  <c r="H265" i="20"/>
  <c r="I265" i="20"/>
  <c r="J265" i="20"/>
  <c r="L265" i="20"/>
  <c r="M265" i="20"/>
  <c r="N265" i="20"/>
  <c r="O265" i="20"/>
  <c r="P265" i="20"/>
  <c r="Q265" i="20"/>
  <c r="R265" i="20"/>
  <c r="S265" i="20"/>
  <c r="T265" i="20"/>
  <c r="U265" i="20"/>
  <c r="F266" i="20"/>
  <c r="G266" i="20"/>
  <c r="H266" i="20"/>
  <c r="I266" i="20"/>
  <c r="J266" i="20"/>
  <c r="L266" i="20"/>
  <c r="M266" i="20"/>
  <c r="N266" i="20"/>
  <c r="O266" i="20"/>
  <c r="P266" i="20"/>
  <c r="Q266" i="20"/>
  <c r="R266" i="20"/>
  <c r="S266" i="20"/>
  <c r="T266" i="20"/>
  <c r="U266" i="20"/>
  <c r="F267" i="20"/>
  <c r="G267" i="20"/>
  <c r="H267" i="20"/>
  <c r="I267" i="20"/>
  <c r="J267" i="20"/>
  <c r="L267" i="20"/>
  <c r="M267" i="20"/>
  <c r="N267" i="20"/>
  <c r="O267" i="20"/>
  <c r="P267" i="20"/>
  <c r="Q267" i="20"/>
  <c r="R267" i="20"/>
  <c r="S267" i="20"/>
  <c r="T267" i="20"/>
  <c r="U267" i="20"/>
  <c r="F268" i="20"/>
  <c r="G268" i="20"/>
  <c r="H268" i="20"/>
  <c r="I268" i="20"/>
  <c r="J268" i="20"/>
  <c r="L268" i="20"/>
  <c r="M268" i="20"/>
  <c r="N268" i="20"/>
  <c r="O268" i="20"/>
  <c r="P268" i="20"/>
  <c r="Q268" i="20"/>
  <c r="R268" i="20"/>
  <c r="S268" i="20"/>
  <c r="T268" i="20"/>
  <c r="U268" i="20"/>
  <c r="F269" i="20"/>
  <c r="G269" i="20"/>
  <c r="H269" i="20"/>
  <c r="I269" i="20"/>
  <c r="J269" i="20"/>
  <c r="L269" i="20"/>
  <c r="M269" i="20"/>
  <c r="N269" i="20"/>
  <c r="O269" i="20"/>
  <c r="P269" i="20"/>
  <c r="Q269" i="20"/>
  <c r="R269" i="20"/>
  <c r="S269" i="20"/>
  <c r="T269" i="20"/>
  <c r="U269" i="20"/>
  <c r="F270" i="20"/>
  <c r="G270" i="20"/>
  <c r="H270" i="20"/>
  <c r="I270" i="20"/>
  <c r="J270" i="20"/>
  <c r="L270" i="20"/>
  <c r="M270" i="20"/>
  <c r="N270" i="20"/>
  <c r="O270" i="20"/>
  <c r="P270" i="20"/>
  <c r="Q270" i="20"/>
  <c r="R270" i="20"/>
  <c r="S270" i="20"/>
  <c r="T270" i="20"/>
  <c r="U270" i="20"/>
  <c r="F271" i="20"/>
  <c r="G271" i="20"/>
  <c r="H271" i="20"/>
  <c r="I271" i="20"/>
  <c r="J271" i="20"/>
  <c r="L271" i="20"/>
  <c r="M271" i="20"/>
  <c r="N271" i="20"/>
  <c r="O271" i="20"/>
  <c r="P271" i="20"/>
  <c r="Q271" i="20"/>
  <c r="R271" i="20"/>
  <c r="S271" i="20"/>
  <c r="T271" i="20"/>
  <c r="U271" i="20"/>
  <c r="F272" i="20"/>
  <c r="G272" i="20"/>
  <c r="H272" i="20"/>
  <c r="I272" i="20"/>
  <c r="J272" i="20"/>
  <c r="L272" i="20"/>
  <c r="M272" i="20"/>
  <c r="N272" i="20"/>
  <c r="O272" i="20"/>
  <c r="P272" i="20"/>
  <c r="Q272" i="20"/>
  <c r="R272" i="20"/>
  <c r="S272" i="20"/>
  <c r="T272" i="20"/>
  <c r="U272" i="20"/>
  <c r="F273" i="20"/>
  <c r="G273" i="20"/>
  <c r="H273" i="20"/>
  <c r="I273" i="20"/>
  <c r="J273" i="20"/>
  <c r="L273" i="20"/>
  <c r="M273" i="20"/>
  <c r="N273" i="20"/>
  <c r="O273" i="20"/>
  <c r="P273" i="20"/>
  <c r="Q273" i="20"/>
  <c r="R273" i="20"/>
  <c r="S273" i="20"/>
  <c r="T273" i="20"/>
  <c r="U273" i="20"/>
  <c r="F274" i="20"/>
  <c r="G274" i="20"/>
  <c r="H274" i="20"/>
  <c r="I274" i="20"/>
  <c r="J274" i="20"/>
  <c r="L274" i="20"/>
  <c r="M274" i="20"/>
  <c r="N274" i="20"/>
  <c r="O274" i="20"/>
  <c r="P274" i="20"/>
  <c r="Q274" i="20"/>
  <c r="R274" i="20"/>
  <c r="S274" i="20"/>
  <c r="T274" i="20"/>
  <c r="U274" i="20"/>
  <c r="F275" i="20"/>
  <c r="G275" i="20"/>
  <c r="H275" i="20"/>
  <c r="I275" i="20"/>
  <c r="J275" i="20"/>
  <c r="L275" i="20"/>
  <c r="M275" i="20"/>
  <c r="N275" i="20"/>
  <c r="O275" i="20"/>
  <c r="P275" i="20"/>
  <c r="Q275" i="20"/>
  <c r="R275" i="20"/>
  <c r="S275" i="20"/>
  <c r="T275" i="20"/>
  <c r="U275" i="20"/>
  <c r="F276" i="20"/>
  <c r="G276" i="20"/>
  <c r="H276" i="20"/>
  <c r="I276" i="20"/>
  <c r="J276" i="20"/>
  <c r="L276" i="20"/>
  <c r="M276" i="20"/>
  <c r="N276" i="20"/>
  <c r="O276" i="20"/>
  <c r="P276" i="20"/>
  <c r="Q276" i="20"/>
  <c r="R276" i="20"/>
  <c r="S276" i="20"/>
  <c r="T276" i="20"/>
  <c r="U276" i="20"/>
  <c r="F277" i="20"/>
  <c r="G277" i="20"/>
  <c r="H277" i="20"/>
  <c r="I277" i="20"/>
  <c r="J277" i="20"/>
  <c r="L277" i="20"/>
  <c r="M277" i="20"/>
  <c r="N277" i="20"/>
  <c r="O277" i="20"/>
  <c r="P277" i="20"/>
  <c r="Q277" i="20"/>
  <c r="R277" i="20"/>
  <c r="S277" i="20"/>
  <c r="T277" i="20"/>
  <c r="U277" i="20"/>
  <c r="F278" i="20"/>
  <c r="G278" i="20"/>
  <c r="H278" i="20"/>
  <c r="I278" i="20"/>
  <c r="J278" i="20"/>
  <c r="L278" i="20"/>
  <c r="M278" i="20"/>
  <c r="N278" i="20"/>
  <c r="O278" i="20"/>
  <c r="P278" i="20"/>
  <c r="Q278" i="20"/>
  <c r="R278" i="20"/>
  <c r="S278" i="20"/>
  <c r="T278" i="20"/>
  <c r="U278" i="20"/>
  <c r="F279" i="20"/>
  <c r="G279" i="20"/>
  <c r="H279" i="20"/>
  <c r="I279" i="20"/>
  <c r="J279" i="20"/>
  <c r="L279" i="20"/>
  <c r="M279" i="20"/>
  <c r="N279" i="20"/>
  <c r="O279" i="20"/>
  <c r="P279" i="20"/>
  <c r="Q279" i="20"/>
  <c r="R279" i="20"/>
  <c r="S279" i="20"/>
  <c r="T279" i="20"/>
  <c r="U279" i="20"/>
  <c r="G280" i="20"/>
  <c r="H280" i="20"/>
  <c r="I280" i="20"/>
  <c r="J280" i="20"/>
  <c r="L280" i="20"/>
  <c r="M280" i="20"/>
  <c r="N280" i="20"/>
  <c r="O280" i="20"/>
  <c r="P280" i="20"/>
  <c r="Q280" i="20"/>
  <c r="R280" i="20"/>
  <c r="S280" i="20"/>
  <c r="T280" i="20"/>
  <c r="U280" i="20"/>
  <c r="F287" i="20"/>
  <c r="G287" i="20"/>
  <c r="H287" i="20"/>
  <c r="I287" i="20"/>
  <c r="J287" i="20"/>
  <c r="L287" i="20"/>
  <c r="M287" i="20"/>
  <c r="N287" i="20"/>
  <c r="O287" i="20"/>
  <c r="P287" i="20"/>
  <c r="Q287" i="20"/>
  <c r="R287" i="20"/>
  <c r="S287" i="20"/>
  <c r="T287" i="20"/>
  <c r="U287" i="20"/>
  <c r="F288" i="20"/>
  <c r="G288" i="20"/>
  <c r="H288" i="20"/>
  <c r="I288" i="20"/>
  <c r="J288" i="20"/>
  <c r="L288" i="20"/>
  <c r="M288" i="20"/>
  <c r="N288" i="20"/>
  <c r="O288" i="20"/>
  <c r="P288" i="20"/>
  <c r="Q288" i="20"/>
  <c r="R288" i="20"/>
  <c r="S288" i="20"/>
  <c r="T288" i="20"/>
  <c r="U288" i="20"/>
  <c r="F289" i="20"/>
  <c r="G289" i="20"/>
  <c r="H289" i="20"/>
  <c r="I289" i="20"/>
  <c r="J289" i="20"/>
  <c r="L289" i="20"/>
  <c r="M289" i="20"/>
  <c r="N289" i="20"/>
  <c r="O289" i="20"/>
  <c r="P289" i="20"/>
  <c r="Q289" i="20"/>
  <c r="R289" i="20"/>
  <c r="S289" i="20"/>
  <c r="T289" i="20"/>
  <c r="U289" i="20"/>
  <c r="F290" i="20"/>
  <c r="G290" i="20"/>
  <c r="H290" i="20"/>
  <c r="I290" i="20"/>
  <c r="J290" i="20"/>
  <c r="L290" i="20"/>
  <c r="M290" i="20"/>
  <c r="N290" i="20"/>
  <c r="O290" i="20"/>
  <c r="P290" i="20"/>
  <c r="Q290" i="20"/>
  <c r="R290" i="20"/>
  <c r="S290" i="20"/>
  <c r="T290" i="20"/>
  <c r="U290" i="20"/>
  <c r="F291" i="20"/>
  <c r="G291" i="20"/>
  <c r="H291" i="20"/>
  <c r="I291" i="20"/>
  <c r="J291" i="20"/>
  <c r="L291" i="20"/>
  <c r="M291" i="20"/>
  <c r="N291" i="20"/>
  <c r="O291" i="20"/>
  <c r="P291" i="20"/>
  <c r="Q291" i="20"/>
  <c r="R291" i="20"/>
  <c r="S291" i="20"/>
  <c r="T291" i="20"/>
  <c r="U291" i="20"/>
  <c r="F292" i="20"/>
  <c r="G292" i="20"/>
  <c r="H292" i="20"/>
  <c r="I292" i="20"/>
  <c r="J292" i="20"/>
  <c r="L292" i="20"/>
  <c r="M292" i="20"/>
  <c r="N292" i="20"/>
  <c r="O292" i="20"/>
  <c r="P292" i="20"/>
  <c r="Q292" i="20"/>
  <c r="R292" i="20"/>
  <c r="S292" i="20"/>
  <c r="T292" i="20"/>
  <c r="U292" i="20"/>
  <c r="F293" i="20"/>
  <c r="G293" i="20"/>
  <c r="H293" i="20"/>
  <c r="I293" i="20"/>
  <c r="J293" i="20"/>
  <c r="L293" i="20"/>
  <c r="M293" i="20"/>
  <c r="N293" i="20"/>
  <c r="O293" i="20"/>
  <c r="P293" i="20"/>
  <c r="Q293" i="20"/>
  <c r="R293" i="20"/>
  <c r="S293" i="20"/>
  <c r="T293" i="20"/>
  <c r="U293" i="20"/>
  <c r="F294" i="20"/>
  <c r="G294" i="20"/>
  <c r="H294" i="20"/>
  <c r="I294" i="20"/>
  <c r="J294" i="20"/>
  <c r="L294" i="20"/>
  <c r="M294" i="20"/>
  <c r="N294" i="20"/>
  <c r="O294" i="20"/>
  <c r="P294" i="20"/>
  <c r="Q294" i="20"/>
  <c r="R294" i="20"/>
  <c r="S294" i="20"/>
  <c r="T294" i="20"/>
  <c r="U294" i="20"/>
  <c r="F295" i="20"/>
  <c r="G295" i="20"/>
  <c r="H295" i="20"/>
  <c r="I295" i="20"/>
  <c r="J295" i="20"/>
  <c r="L295" i="20"/>
  <c r="M295" i="20"/>
  <c r="N295" i="20"/>
  <c r="O295" i="20"/>
  <c r="P295" i="20"/>
  <c r="Q295" i="20"/>
  <c r="R295" i="20"/>
  <c r="S295" i="20"/>
  <c r="T295" i="20"/>
  <c r="U295" i="20"/>
  <c r="F296" i="20"/>
  <c r="G296" i="20"/>
  <c r="H296" i="20"/>
  <c r="I296" i="20"/>
  <c r="J296" i="20"/>
  <c r="L296" i="20"/>
  <c r="M296" i="20"/>
  <c r="N296" i="20"/>
  <c r="O296" i="20"/>
  <c r="P296" i="20"/>
  <c r="Q296" i="20"/>
  <c r="R296" i="20"/>
  <c r="S296" i="20"/>
  <c r="T296" i="20"/>
  <c r="U296" i="20"/>
  <c r="F297" i="20"/>
  <c r="G297" i="20"/>
  <c r="H297" i="20"/>
  <c r="I297" i="20"/>
  <c r="J297" i="20"/>
  <c r="L297" i="20"/>
  <c r="M297" i="20"/>
  <c r="N297" i="20"/>
  <c r="O297" i="20"/>
  <c r="P297" i="20"/>
  <c r="Q297" i="20"/>
  <c r="R297" i="20"/>
  <c r="S297" i="20"/>
  <c r="T297" i="20"/>
  <c r="U297" i="20"/>
  <c r="F298" i="20"/>
  <c r="G298" i="20"/>
  <c r="H298" i="20"/>
  <c r="I298" i="20"/>
  <c r="J298" i="20"/>
  <c r="L298" i="20"/>
  <c r="M298" i="20"/>
  <c r="N298" i="20"/>
  <c r="O298" i="20"/>
  <c r="P298" i="20"/>
  <c r="Q298" i="20"/>
  <c r="R298" i="20"/>
  <c r="S298" i="20"/>
  <c r="T298" i="20"/>
  <c r="U298" i="20"/>
  <c r="M21" i="17"/>
  <c r="M20" i="17"/>
  <c r="M19" i="17"/>
  <c r="M18" i="17"/>
  <c r="M17" i="17"/>
  <c r="M16" i="17"/>
  <c r="M15" i="17"/>
  <c r="M14" i="17"/>
  <c r="M13" i="17"/>
  <c r="M12" i="17"/>
  <c r="M11" i="17"/>
  <c r="M10" i="17"/>
  <c r="G7" i="20"/>
  <c r="F7" i="20"/>
  <c r="G189" i="20"/>
  <c r="I189" i="20"/>
  <c r="M189" i="20"/>
  <c r="O189" i="20"/>
  <c r="Q189" i="20"/>
  <c r="S189" i="20"/>
  <c r="U189" i="20"/>
  <c r="F189" i="20"/>
  <c r="H189" i="20"/>
  <c r="J189" i="20"/>
  <c r="L189" i="20"/>
  <c r="N189" i="20"/>
  <c r="P189" i="20"/>
  <c r="R189" i="20"/>
  <c r="T189" i="20"/>
  <c r="G192" i="20"/>
  <c r="I192" i="20"/>
  <c r="M192" i="20"/>
  <c r="O192" i="20"/>
  <c r="Q192" i="20"/>
  <c r="S192" i="20"/>
  <c r="U192" i="20"/>
  <c r="F192" i="20"/>
  <c r="H192" i="20"/>
  <c r="J192" i="20"/>
  <c r="L192" i="20"/>
  <c r="N192" i="20"/>
  <c r="P192" i="20"/>
  <c r="R192" i="20"/>
  <c r="T192" i="20"/>
  <c r="G191" i="20"/>
  <c r="I191" i="20"/>
  <c r="M191" i="20"/>
  <c r="O191" i="20"/>
  <c r="Q191" i="20"/>
  <c r="S191" i="20"/>
  <c r="U191" i="20"/>
  <c r="F191" i="20"/>
  <c r="H191" i="20"/>
  <c r="J191" i="20"/>
  <c r="L191" i="20"/>
  <c r="N191" i="20"/>
  <c r="P191" i="20"/>
  <c r="R191" i="20"/>
  <c r="T191" i="20"/>
  <c r="G184" i="20"/>
  <c r="I184" i="20"/>
  <c r="M184" i="20"/>
  <c r="O184" i="20"/>
  <c r="Q184" i="20"/>
  <c r="S184" i="20"/>
  <c r="U184" i="20"/>
  <c r="F184" i="20"/>
  <c r="H184" i="20"/>
  <c r="J184" i="20"/>
  <c r="L184" i="20"/>
  <c r="N184" i="20"/>
  <c r="P184" i="20"/>
  <c r="R184" i="20"/>
  <c r="T184" i="20"/>
  <c r="G183" i="20"/>
  <c r="I183" i="20"/>
  <c r="M183" i="20"/>
  <c r="O183" i="20"/>
  <c r="Q183" i="20"/>
  <c r="S183" i="20"/>
  <c r="U183" i="20"/>
  <c r="F183" i="20"/>
  <c r="H183" i="20"/>
  <c r="J183" i="20"/>
  <c r="L183" i="20"/>
  <c r="N183" i="20"/>
  <c r="P183" i="20"/>
  <c r="R183" i="20"/>
  <c r="T183" i="20"/>
  <c r="G182" i="20"/>
  <c r="I182" i="20"/>
  <c r="M182" i="20"/>
  <c r="O182" i="20"/>
  <c r="Q182" i="20"/>
  <c r="S182" i="20"/>
  <c r="U182" i="20"/>
  <c r="F182" i="20"/>
  <c r="H182" i="20"/>
  <c r="J182" i="20"/>
  <c r="L182" i="20"/>
  <c r="N182" i="20"/>
  <c r="P182" i="20"/>
  <c r="R182" i="20"/>
  <c r="T182" i="20"/>
  <c r="G181" i="20"/>
  <c r="I181" i="20"/>
  <c r="M181" i="20"/>
  <c r="O181" i="20"/>
  <c r="Q181" i="20"/>
  <c r="S181" i="20"/>
  <c r="U181" i="20"/>
  <c r="F181" i="20"/>
  <c r="H181" i="20"/>
  <c r="J181" i="20"/>
  <c r="L181" i="20"/>
  <c r="N181" i="20"/>
  <c r="P181" i="20"/>
  <c r="R181" i="20"/>
  <c r="T181" i="20"/>
  <c r="G174" i="20"/>
  <c r="I174" i="20"/>
  <c r="M174" i="20"/>
  <c r="O174" i="20"/>
  <c r="Q174" i="20"/>
  <c r="S174" i="20"/>
  <c r="U174" i="20"/>
  <c r="F174" i="20"/>
  <c r="H174" i="20"/>
  <c r="J174" i="20"/>
  <c r="L174" i="20"/>
  <c r="N174" i="20"/>
  <c r="P174" i="20"/>
  <c r="R174" i="20"/>
  <c r="T174" i="20"/>
  <c r="G173" i="20"/>
  <c r="I173" i="20"/>
  <c r="M173" i="20"/>
  <c r="O173" i="20"/>
  <c r="Q173" i="20"/>
  <c r="S173" i="20"/>
  <c r="U173" i="20"/>
  <c r="F173" i="20"/>
  <c r="H173" i="20"/>
  <c r="J173" i="20"/>
  <c r="L173" i="20"/>
  <c r="N173" i="20"/>
  <c r="P173" i="20"/>
  <c r="R173" i="20"/>
  <c r="T173" i="20"/>
  <c r="G172" i="20"/>
  <c r="I172" i="20"/>
  <c r="M172" i="20"/>
  <c r="O172" i="20"/>
  <c r="Q172" i="20"/>
  <c r="S172" i="20"/>
  <c r="U172" i="20"/>
  <c r="F172" i="20"/>
  <c r="H172" i="20"/>
  <c r="J172" i="20"/>
  <c r="L172" i="20"/>
  <c r="N172" i="20"/>
  <c r="P172" i="20"/>
  <c r="R172" i="20"/>
  <c r="T172" i="20"/>
  <c r="G171" i="20"/>
  <c r="I171" i="20"/>
  <c r="M171" i="20"/>
  <c r="O171" i="20"/>
  <c r="Q171" i="20"/>
  <c r="S171" i="20"/>
  <c r="U171" i="20"/>
  <c r="F171" i="20"/>
  <c r="H171" i="20"/>
  <c r="J171" i="20"/>
  <c r="L171" i="20"/>
  <c r="N171" i="20"/>
  <c r="P171" i="20"/>
  <c r="R171" i="20"/>
  <c r="T171" i="20"/>
  <c r="G170" i="20"/>
  <c r="I170" i="20"/>
  <c r="M170" i="20"/>
  <c r="O170" i="20"/>
  <c r="Q170" i="20"/>
  <c r="S170" i="20"/>
  <c r="U170" i="20"/>
  <c r="F170" i="20"/>
  <c r="H170" i="20"/>
  <c r="J170" i="20"/>
  <c r="L170" i="20"/>
  <c r="N170" i="20"/>
  <c r="P170" i="20"/>
  <c r="R170" i="20"/>
  <c r="T170" i="20"/>
  <c r="G169" i="20"/>
  <c r="I169" i="20"/>
  <c r="M169" i="20"/>
  <c r="O169" i="20"/>
  <c r="Q169" i="20"/>
  <c r="S169" i="20"/>
  <c r="U169" i="20"/>
  <c r="F169" i="20"/>
  <c r="H169" i="20"/>
  <c r="J169" i="20"/>
  <c r="L169" i="20"/>
  <c r="N169" i="20"/>
  <c r="P169" i="20"/>
  <c r="R169" i="20"/>
  <c r="T169" i="20"/>
  <c r="G168" i="20"/>
  <c r="I168" i="20"/>
  <c r="M168" i="20"/>
  <c r="O168" i="20"/>
  <c r="Q168" i="20"/>
  <c r="S168" i="20"/>
  <c r="U168" i="20"/>
  <c r="F168" i="20"/>
  <c r="H168" i="20"/>
  <c r="J168" i="20"/>
  <c r="L168" i="20"/>
  <c r="N168" i="20"/>
  <c r="P168" i="20"/>
  <c r="R168" i="20"/>
  <c r="T168" i="20"/>
  <c r="G167" i="20"/>
  <c r="I167" i="20"/>
  <c r="M167" i="20"/>
  <c r="O167" i="20"/>
  <c r="Q167" i="20"/>
  <c r="S167" i="20"/>
  <c r="U167" i="20"/>
  <c r="F167" i="20"/>
  <c r="H167" i="20"/>
  <c r="J167" i="20"/>
  <c r="L167" i="20"/>
  <c r="N167" i="20"/>
  <c r="P167" i="20"/>
  <c r="R167" i="20"/>
  <c r="T167" i="20"/>
  <c r="G166" i="20"/>
  <c r="I166" i="20"/>
  <c r="M166" i="20"/>
  <c r="O166" i="20"/>
  <c r="Q166" i="20"/>
  <c r="S166" i="20"/>
  <c r="U166" i="20"/>
  <c r="F166" i="20"/>
  <c r="H166" i="20"/>
  <c r="J166" i="20"/>
  <c r="L166" i="20"/>
  <c r="N166" i="20"/>
  <c r="P166" i="20"/>
  <c r="R166" i="20"/>
  <c r="T166" i="20"/>
  <c r="G165" i="20"/>
  <c r="I165" i="20"/>
  <c r="M165" i="20"/>
  <c r="O165" i="20"/>
  <c r="Q165" i="20"/>
  <c r="S165" i="20"/>
  <c r="U165" i="20"/>
  <c r="F165" i="20"/>
  <c r="H165" i="20"/>
  <c r="J165" i="20"/>
  <c r="L165" i="20"/>
  <c r="N165" i="20"/>
  <c r="P165" i="20"/>
  <c r="R165" i="20"/>
  <c r="T165" i="20"/>
  <c r="G164" i="20"/>
  <c r="I164" i="20"/>
  <c r="M164" i="20"/>
  <c r="O164" i="20"/>
  <c r="Q164" i="20"/>
  <c r="S164" i="20"/>
  <c r="U164" i="20"/>
  <c r="F164" i="20"/>
  <c r="H164" i="20"/>
  <c r="J164" i="20"/>
  <c r="L164" i="20"/>
  <c r="N164" i="20"/>
  <c r="P164" i="20"/>
  <c r="R164" i="20"/>
  <c r="T164" i="20"/>
  <c r="G163" i="20"/>
  <c r="I163" i="20"/>
  <c r="M163" i="20"/>
  <c r="O163" i="20"/>
  <c r="Q163" i="20"/>
  <c r="S163" i="20"/>
  <c r="U163" i="20"/>
  <c r="F163" i="20"/>
  <c r="H163" i="20"/>
  <c r="J163" i="20"/>
  <c r="L163" i="20"/>
  <c r="N163" i="20"/>
  <c r="P163" i="20"/>
  <c r="R163" i="20"/>
  <c r="T163" i="20"/>
  <c r="G162" i="20"/>
  <c r="I162" i="20"/>
  <c r="M162" i="20"/>
  <c r="O162" i="20"/>
  <c r="Q162" i="20"/>
  <c r="S162" i="20"/>
  <c r="U162" i="20"/>
  <c r="F162" i="20"/>
  <c r="H162" i="20"/>
  <c r="J162" i="20"/>
  <c r="L162" i="20"/>
  <c r="N162" i="20"/>
  <c r="P162" i="20"/>
  <c r="R162" i="20"/>
  <c r="T162" i="20"/>
  <c r="G161" i="20"/>
  <c r="I161" i="20"/>
  <c r="M161" i="20"/>
  <c r="O161" i="20"/>
  <c r="Q161" i="20"/>
  <c r="S161" i="20"/>
  <c r="U161" i="20"/>
  <c r="F161" i="20"/>
  <c r="H161" i="20"/>
  <c r="J161" i="20"/>
  <c r="L161" i="20"/>
  <c r="N161" i="20"/>
  <c r="P161" i="20"/>
  <c r="R161" i="20"/>
  <c r="T161" i="20"/>
  <c r="G160" i="20"/>
  <c r="I160" i="20"/>
  <c r="M160" i="20"/>
  <c r="O160" i="20"/>
  <c r="Q160" i="20"/>
  <c r="S160" i="20"/>
  <c r="U160" i="20"/>
  <c r="F160" i="20"/>
  <c r="H160" i="20"/>
  <c r="J160" i="20"/>
  <c r="L160" i="20"/>
  <c r="N160" i="20"/>
  <c r="P160" i="20"/>
  <c r="R160" i="20"/>
  <c r="T160" i="20"/>
  <c r="G159" i="20"/>
  <c r="I159" i="20"/>
  <c r="M159" i="20"/>
  <c r="O159" i="20"/>
  <c r="Q159" i="20"/>
  <c r="S159" i="20"/>
  <c r="U159" i="20"/>
  <c r="F159" i="20"/>
  <c r="H159" i="20"/>
  <c r="J159" i="20"/>
  <c r="L159" i="20"/>
  <c r="N159" i="20"/>
  <c r="P159" i="20"/>
  <c r="R159" i="20"/>
  <c r="T159" i="20"/>
  <c r="G145" i="20"/>
  <c r="I145" i="20"/>
  <c r="M145" i="20"/>
  <c r="O145" i="20"/>
  <c r="Q145" i="20"/>
  <c r="S145" i="20"/>
  <c r="U145" i="20"/>
  <c r="F145" i="20"/>
  <c r="H145" i="20"/>
  <c r="J145" i="20"/>
  <c r="L145" i="20"/>
  <c r="N145" i="20"/>
  <c r="P145" i="20"/>
  <c r="R145" i="20"/>
  <c r="T145" i="20"/>
  <c r="G144" i="20"/>
  <c r="I144" i="20"/>
  <c r="M144" i="20"/>
  <c r="O144" i="20"/>
  <c r="Q144" i="20"/>
  <c r="S144" i="20"/>
  <c r="U144" i="20"/>
  <c r="F144" i="20"/>
  <c r="H144" i="20"/>
  <c r="J144" i="20"/>
  <c r="L144" i="20"/>
  <c r="N144" i="20"/>
  <c r="P144" i="20"/>
  <c r="R144" i="20"/>
  <c r="T144" i="20"/>
  <c r="G152" i="20"/>
  <c r="I152" i="20"/>
  <c r="M152" i="20"/>
  <c r="O152" i="20"/>
  <c r="Q152" i="20"/>
  <c r="S152" i="20"/>
  <c r="U152" i="20"/>
  <c r="F152" i="20"/>
  <c r="H152" i="20"/>
  <c r="J152" i="20"/>
  <c r="L152" i="20"/>
  <c r="N152" i="20"/>
  <c r="P152" i="20"/>
  <c r="R152" i="20"/>
  <c r="T152" i="20"/>
  <c r="G138" i="20"/>
  <c r="I138" i="20"/>
  <c r="M138" i="20"/>
  <c r="O138" i="20"/>
  <c r="Q138" i="20"/>
  <c r="S138" i="20"/>
  <c r="U138" i="20"/>
  <c r="F138" i="20"/>
  <c r="H138" i="20"/>
  <c r="J138" i="20"/>
  <c r="L138" i="20"/>
  <c r="N138" i="20"/>
  <c r="P138" i="20"/>
  <c r="R138" i="20"/>
  <c r="T138" i="20"/>
  <c r="G129" i="20"/>
  <c r="I129" i="20"/>
  <c r="M129" i="20"/>
  <c r="O129" i="20"/>
  <c r="Q129" i="20"/>
  <c r="S129" i="20"/>
  <c r="U129" i="20"/>
  <c r="F129" i="20"/>
  <c r="H129" i="20"/>
  <c r="J129" i="20"/>
  <c r="L129" i="20"/>
  <c r="N129" i="20"/>
  <c r="P129" i="20"/>
  <c r="R129" i="20"/>
  <c r="T129" i="20"/>
  <c r="U128" i="20"/>
  <c r="S128" i="20"/>
  <c r="Q128" i="20"/>
  <c r="O128" i="20"/>
  <c r="M128" i="20"/>
  <c r="I128" i="20"/>
  <c r="G128" i="20"/>
  <c r="F128" i="20"/>
  <c r="H128" i="20"/>
  <c r="J128" i="20"/>
  <c r="L128" i="20"/>
  <c r="N128" i="20"/>
  <c r="P128" i="20"/>
  <c r="R128" i="20"/>
  <c r="T128" i="20"/>
  <c r="G151" i="20"/>
  <c r="I151" i="20"/>
  <c r="M151" i="20"/>
  <c r="O151" i="20"/>
  <c r="Q151" i="20"/>
  <c r="S151" i="20"/>
  <c r="U151" i="20"/>
  <c r="F151" i="20"/>
  <c r="H151" i="20"/>
  <c r="J151" i="20"/>
  <c r="L151" i="20"/>
  <c r="N151" i="20"/>
  <c r="P151" i="20"/>
  <c r="R151" i="20"/>
  <c r="T151" i="20"/>
  <c r="G150" i="20"/>
  <c r="I150" i="20"/>
  <c r="M150" i="20"/>
  <c r="O150" i="20"/>
  <c r="Q150" i="20"/>
  <c r="S150" i="20"/>
  <c r="U150" i="20"/>
  <c r="F150" i="20"/>
  <c r="H150" i="20"/>
  <c r="J150" i="20"/>
  <c r="L150" i="20"/>
  <c r="N150" i="20"/>
  <c r="P150" i="20"/>
  <c r="R150" i="20"/>
  <c r="T150" i="20"/>
  <c r="G137" i="20"/>
  <c r="I137" i="20"/>
  <c r="M137" i="20"/>
  <c r="O137" i="20"/>
  <c r="Q137" i="20"/>
  <c r="S137" i="20"/>
  <c r="U137" i="20"/>
  <c r="F137" i="20"/>
  <c r="H137" i="20"/>
  <c r="J137" i="20"/>
  <c r="L137" i="20"/>
  <c r="N137" i="20"/>
  <c r="P137" i="20"/>
  <c r="R137" i="20"/>
  <c r="T137" i="20"/>
  <c r="G136" i="20"/>
  <c r="I136" i="20"/>
  <c r="M136" i="20"/>
  <c r="O136" i="20"/>
  <c r="Q136" i="20"/>
  <c r="S136" i="20"/>
  <c r="U136" i="20"/>
  <c r="F136" i="20"/>
  <c r="H136" i="20"/>
  <c r="J136" i="20"/>
  <c r="L136" i="20"/>
  <c r="N136" i="20"/>
  <c r="P136" i="20"/>
  <c r="R136" i="20"/>
  <c r="T136" i="20"/>
  <c r="G57" i="20"/>
  <c r="I57" i="20"/>
  <c r="M57" i="20"/>
  <c r="O57" i="20"/>
  <c r="Q57" i="20"/>
  <c r="S57" i="20"/>
  <c r="U57" i="20"/>
  <c r="F57" i="20"/>
  <c r="H57" i="20"/>
  <c r="J57" i="20"/>
  <c r="L57" i="20"/>
  <c r="N57" i="20"/>
  <c r="P57" i="20"/>
  <c r="R57" i="20"/>
  <c r="T57" i="20"/>
  <c r="G127" i="20"/>
  <c r="I127" i="20"/>
  <c r="M127" i="20"/>
  <c r="O127" i="20"/>
  <c r="Q127" i="20"/>
  <c r="S127" i="20"/>
  <c r="U127" i="20"/>
  <c r="F127" i="20"/>
  <c r="H127" i="20"/>
  <c r="J127" i="20"/>
  <c r="L127" i="20"/>
  <c r="N127" i="20"/>
  <c r="P127" i="20"/>
  <c r="R127" i="20"/>
  <c r="T127" i="20"/>
  <c r="G126" i="20"/>
  <c r="I126" i="20"/>
  <c r="M126" i="20"/>
  <c r="O126" i="20"/>
  <c r="Q126" i="20"/>
  <c r="S126" i="20"/>
  <c r="U126" i="20"/>
  <c r="F126" i="20"/>
  <c r="H126" i="20"/>
  <c r="J126" i="20"/>
  <c r="L126" i="20"/>
  <c r="N126" i="20"/>
  <c r="P126" i="20"/>
  <c r="R126" i="20"/>
  <c r="T126" i="20"/>
  <c r="G149" i="20"/>
  <c r="I149" i="20"/>
  <c r="M149" i="20"/>
  <c r="O149" i="20"/>
  <c r="Q149" i="20"/>
  <c r="S149" i="20"/>
  <c r="U149" i="20"/>
  <c r="F149" i="20"/>
  <c r="H149" i="20"/>
  <c r="J149" i="20"/>
  <c r="L149" i="20"/>
  <c r="N149" i="20"/>
  <c r="P149" i="20"/>
  <c r="R149" i="20"/>
  <c r="T149" i="20"/>
  <c r="G148" i="20"/>
  <c r="I148" i="20"/>
  <c r="M148" i="20"/>
  <c r="O148" i="20"/>
  <c r="Q148" i="20"/>
  <c r="S148" i="20"/>
  <c r="U148" i="20"/>
  <c r="F148" i="20"/>
  <c r="H148" i="20"/>
  <c r="J148" i="20"/>
  <c r="L148" i="20"/>
  <c r="N148" i="20"/>
  <c r="P148" i="20"/>
  <c r="R148" i="20"/>
  <c r="T148" i="20"/>
  <c r="G147" i="20"/>
  <c r="I147" i="20"/>
  <c r="M147" i="20"/>
  <c r="O147" i="20"/>
  <c r="Q147" i="20"/>
  <c r="S147" i="20"/>
  <c r="U147" i="20"/>
  <c r="F147" i="20"/>
  <c r="H147" i="20"/>
  <c r="J147" i="20"/>
  <c r="L147" i="20"/>
  <c r="N147" i="20"/>
  <c r="P147" i="20"/>
  <c r="R147" i="20"/>
  <c r="T147" i="20"/>
  <c r="G146" i="20"/>
  <c r="I146" i="20"/>
  <c r="M146" i="20"/>
  <c r="O146" i="20"/>
  <c r="Q146" i="20"/>
  <c r="S146" i="20"/>
  <c r="U146" i="20"/>
  <c r="F146" i="20"/>
  <c r="H146" i="20"/>
  <c r="J146" i="20"/>
  <c r="L146" i="20"/>
  <c r="N146" i="20"/>
  <c r="P146" i="20"/>
  <c r="R146" i="20"/>
  <c r="T146" i="20"/>
  <c r="G131" i="20"/>
  <c r="I131" i="20"/>
  <c r="M131" i="20"/>
  <c r="O131" i="20"/>
  <c r="Q131" i="20"/>
  <c r="S131" i="20"/>
  <c r="U131" i="20"/>
  <c r="F131" i="20"/>
  <c r="H131" i="20"/>
  <c r="J131" i="20"/>
  <c r="L131" i="20"/>
  <c r="N131" i="20"/>
  <c r="P131" i="20"/>
  <c r="R131" i="20"/>
  <c r="T131" i="20"/>
  <c r="G130" i="20"/>
  <c r="I130" i="20"/>
  <c r="M130" i="20"/>
  <c r="O130" i="20"/>
  <c r="Q130" i="20"/>
  <c r="S130" i="20"/>
  <c r="U130" i="20"/>
  <c r="F130" i="20"/>
  <c r="H130" i="20"/>
  <c r="J130" i="20"/>
  <c r="L130" i="20"/>
  <c r="N130" i="20"/>
  <c r="P130" i="20"/>
  <c r="R130" i="20"/>
  <c r="T130" i="20"/>
  <c r="G125" i="20"/>
  <c r="I125" i="20"/>
  <c r="M125" i="20"/>
  <c r="O125" i="20"/>
  <c r="Q125" i="20"/>
  <c r="S125" i="20"/>
  <c r="U125" i="20"/>
  <c r="F125" i="20"/>
  <c r="H125" i="20"/>
  <c r="J125" i="20"/>
  <c r="L125" i="20"/>
  <c r="N125" i="20"/>
  <c r="P125" i="20"/>
  <c r="R125" i="20"/>
  <c r="T125" i="20"/>
  <c r="G56" i="20"/>
  <c r="I56" i="20"/>
  <c r="M56" i="20"/>
  <c r="O56" i="20"/>
  <c r="Q56" i="20"/>
  <c r="S56" i="20"/>
  <c r="U56" i="20"/>
  <c r="F56" i="20"/>
  <c r="H56" i="20"/>
  <c r="J56" i="20"/>
  <c r="L56" i="20"/>
  <c r="N56" i="20"/>
  <c r="P56" i="20"/>
  <c r="R56" i="20"/>
  <c r="T56" i="20"/>
  <c r="G55" i="20"/>
  <c r="I55" i="20"/>
  <c r="M55" i="20"/>
  <c r="O55" i="20"/>
  <c r="Q55" i="20"/>
  <c r="S55" i="20"/>
  <c r="U55" i="20"/>
  <c r="F55" i="20"/>
  <c r="H55" i="20"/>
  <c r="J55" i="20"/>
  <c r="L55" i="20"/>
  <c r="N55" i="20"/>
  <c r="P55" i="20"/>
  <c r="R55" i="20"/>
  <c r="T55" i="20"/>
  <c r="G54" i="20"/>
  <c r="I54" i="20"/>
  <c r="M54" i="20"/>
  <c r="O54" i="20"/>
  <c r="Q54" i="20"/>
  <c r="S54" i="20"/>
  <c r="U54" i="20"/>
  <c r="F54" i="20"/>
  <c r="H54" i="20"/>
  <c r="J54" i="20"/>
  <c r="L54" i="20"/>
  <c r="N54" i="20"/>
  <c r="P54" i="20"/>
  <c r="R54" i="20"/>
  <c r="T54" i="20"/>
  <c r="G52" i="20"/>
  <c r="I52" i="20"/>
  <c r="M52" i="20"/>
  <c r="O52" i="20"/>
  <c r="Q52" i="20"/>
  <c r="S52" i="20"/>
  <c r="U52" i="20"/>
  <c r="F52" i="20"/>
  <c r="H52" i="20"/>
  <c r="J52" i="20"/>
  <c r="L52" i="20"/>
  <c r="N52" i="20"/>
  <c r="P52" i="20"/>
  <c r="R52" i="20"/>
  <c r="T52" i="20"/>
  <c r="G47" i="20"/>
  <c r="I47" i="20"/>
  <c r="M47" i="20"/>
  <c r="O47" i="20"/>
  <c r="Q47" i="20"/>
  <c r="S47" i="20"/>
  <c r="U47" i="20"/>
  <c r="F47" i="20"/>
  <c r="H47" i="20"/>
  <c r="J47" i="20"/>
  <c r="L47" i="20"/>
  <c r="N47" i="20"/>
  <c r="P47" i="20"/>
  <c r="R47" i="20"/>
  <c r="T47" i="20"/>
  <c r="G46" i="20"/>
  <c r="I46" i="20"/>
  <c r="M46" i="20"/>
  <c r="O46" i="20"/>
  <c r="Q46" i="20"/>
  <c r="S46" i="20"/>
  <c r="U46" i="20"/>
  <c r="F46" i="20"/>
  <c r="H46" i="20"/>
  <c r="J46" i="20"/>
  <c r="L46" i="20"/>
  <c r="N46" i="20"/>
  <c r="P46" i="20"/>
  <c r="R46" i="20"/>
  <c r="T46" i="20"/>
  <c r="G45" i="20"/>
  <c r="I45" i="20"/>
  <c r="M45" i="20"/>
  <c r="O45" i="20"/>
  <c r="Q45" i="20"/>
  <c r="S45" i="20"/>
  <c r="U45" i="20"/>
  <c r="F45" i="20"/>
  <c r="H45" i="20"/>
  <c r="J45" i="20"/>
  <c r="L45" i="20"/>
  <c r="N45" i="20"/>
  <c r="P45" i="20"/>
  <c r="R45" i="20"/>
  <c r="T45" i="20"/>
  <c r="H12" i="17"/>
  <c r="N12" i="17" s="1"/>
  <c r="H11" i="17"/>
  <c r="N11" i="17" s="1"/>
  <c r="H81" i="20"/>
  <c r="F81" i="20"/>
  <c r="G81" i="20"/>
  <c r="I81" i="20"/>
  <c r="J81" i="20"/>
  <c r="L81" i="20"/>
  <c r="M81" i="20"/>
  <c r="N81" i="20"/>
  <c r="O81" i="20"/>
  <c r="P81" i="20"/>
  <c r="Q81" i="20"/>
  <c r="R81" i="20"/>
  <c r="S81" i="20"/>
  <c r="T81" i="20"/>
  <c r="U81" i="20"/>
  <c r="F247" i="20"/>
  <c r="G247" i="20"/>
  <c r="H247" i="20"/>
  <c r="I247" i="20"/>
  <c r="J247" i="20"/>
  <c r="L247" i="20"/>
  <c r="M247" i="20"/>
  <c r="N247" i="20"/>
  <c r="O247" i="20"/>
  <c r="P247" i="20"/>
  <c r="Q247" i="20"/>
  <c r="R247" i="20"/>
  <c r="S247" i="20"/>
  <c r="T247" i="20"/>
  <c r="U247" i="20"/>
  <c r="F248" i="20"/>
  <c r="G248" i="20"/>
  <c r="H248" i="20"/>
  <c r="I248" i="20"/>
  <c r="J248" i="20"/>
  <c r="L248" i="20"/>
  <c r="M248" i="20"/>
  <c r="N248" i="20"/>
  <c r="O248" i="20"/>
  <c r="P248" i="20"/>
  <c r="Q248" i="20"/>
  <c r="R248" i="20"/>
  <c r="S248" i="20"/>
  <c r="T248" i="20"/>
  <c r="U248" i="20"/>
  <c r="F249" i="20"/>
  <c r="G249" i="20"/>
  <c r="H249" i="20"/>
  <c r="I249" i="20"/>
  <c r="J249" i="20"/>
  <c r="L249" i="20"/>
  <c r="M249" i="20"/>
  <c r="N249" i="20"/>
  <c r="O249" i="20"/>
  <c r="P249" i="20"/>
  <c r="Q249" i="20"/>
  <c r="R249" i="20"/>
  <c r="S249" i="20"/>
  <c r="T249" i="20"/>
  <c r="U249" i="20"/>
  <c r="F233" i="20"/>
  <c r="G233" i="20"/>
  <c r="H233" i="20"/>
  <c r="I233" i="20"/>
  <c r="J233" i="20"/>
  <c r="L233" i="20"/>
  <c r="M233" i="20"/>
  <c r="N233" i="20"/>
  <c r="O233" i="20"/>
  <c r="P233" i="20"/>
  <c r="Q233" i="20"/>
  <c r="R233" i="20"/>
  <c r="S233" i="20"/>
  <c r="T233" i="20"/>
  <c r="U233" i="20"/>
  <c r="F234" i="20"/>
  <c r="G234" i="20"/>
  <c r="H234" i="20"/>
  <c r="I234" i="20"/>
  <c r="J234" i="20"/>
  <c r="L234" i="20"/>
  <c r="M234" i="20"/>
  <c r="N234" i="20"/>
  <c r="O234" i="20"/>
  <c r="P234" i="20"/>
  <c r="Q234" i="20"/>
  <c r="R234" i="20"/>
  <c r="S234" i="20"/>
  <c r="T234" i="20"/>
  <c r="U234" i="20"/>
  <c r="F235" i="20"/>
  <c r="G235" i="20"/>
  <c r="H235" i="20"/>
  <c r="I235" i="20"/>
  <c r="J235" i="20"/>
  <c r="L235" i="20"/>
  <c r="M235" i="20"/>
  <c r="N235" i="20"/>
  <c r="O235" i="20"/>
  <c r="P235" i="20"/>
  <c r="Q235" i="20"/>
  <c r="R235" i="20"/>
  <c r="S235" i="20"/>
  <c r="T235" i="20"/>
  <c r="U235" i="20"/>
  <c r="F236" i="20"/>
  <c r="G236" i="20"/>
  <c r="H236" i="20"/>
  <c r="I236" i="20"/>
  <c r="J236" i="20"/>
  <c r="L236" i="20"/>
  <c r="M236" i="20"/>
  <c r="N236" i="20"/>
  <c r="O236" i="20"/>
  <c r="P236" i="20"/>
  <c r="Q236" i="20"/>
  <c r="R236" i="20"/>
  <c r="S236" i="20"/>
  <c r="T236" i="20"/>
  <c r="U236" i="20"/>
  <c r="F237" i="20"/>
  <c r="G237" i="20"/>
  <c r="H237" i="20"/>
  <c r="I237" i="20"/>
  <c r="J237" i="20"/>
  <c r="L237" i="20"/>
  <c r="M237" i="20"/>
  <c r="N237" i="20"/>
  <c r="O237" i="20"/>
  <c r="P237" i="20"/>
  <c r="Q237" i="20"/>
  <c r="R237" i="20"/>
  <c r="S237" i="20"/>
  <c r="T237" i="20"/>
  <c r="U237" i="20"/>
  <c r="F245" i="20"/>
  <c r="G245" i="20"/>
  <c r="H245" i="20"/>
  <c r="I245" i="20"/>
  <c r="J245" i="20"/>
  <c r="L245" i="20"/>
  <c r="M245" i="20"/>
  <c r="N245" i="20"/>
  <c r="O245" i="20"/>
  <c r="P245" i="20"/>
  <c r="Q245" i="20"/>
  <c r="R245" i="20"/>
  <c r="S245" i="20"/>
  <c r="T245" i="20"/>
  <c r="U245" i="20"/>
  <c r="F246" i="20"/>
  <c r="G246" i="20"/>
  <c r="H246" i="20"/>
  <c r="I246" i="20"/>
  <c r="J246" i="20"/>
  <c r="L246" i="20"/>
  <c r="M246" i="20"/>
  <c r="N246" i="20"/>
  <c r="O246" i="20"/>
  <c r="P246" i="20"/>
  <c r="Q246" i="20"/>
  <c r="R246" i="20"/>
  <c r="S246" i="20"/>
  <c r="T246" i="20"/>
  <c r="U246" i="20"/>
  <c r="U133" i="20"/>
  <c r="U157" i="20"/>
  <c r="U178" i="20"/>
  <c r="U190" i="20"/>
  <c r="U199" i="20"/>
  <c r="U203" i="20"/>
  <c r="U206" i="20"/>
  <c r="U207" i="20"/>
  <c r="U115" i="20"/>
  <c r="U132" i="20"/>
  <c r="U154" i="20"/>
  <c r="U221" i="20"/>
  <c r="U254" i="20"/>
  <c r="U7" i="20"/>
  <c r="U120" i="20"/>
  <c r="U198" i="20"/>
  <c r="U226" i="20"/>
  <c r="U8" i="20"/>
  <c r="U9" i="20"/>
  <c r="U10" i="20"/>
  <c r="U15" i="20"/>
  <c r="U19" i="20"/>
  <c r="U21" i="20"/>
  <c r="U26" i="20"/>
  <c r="U30" i="20"/>
  <c r="U31" i="20"/>
  <c r="U40" i="20"/>
  <c r="U41" i="20"/>
  <c r="U42" i="20"/>
  <c r="U48" i="20"/>
  <c r="U49" i="20"/>
  <c r="U50" i="20"/>
  <c r="U58" i="20"/>
  <c r="U59" i="20"/>
  <c r="U60" i="20"/>
  <c r="U62" i="20"/>
  <c r="U63" i="20"/>
  <c r="U64" i="20"/>
  <c r="U67" i="20"/>
  <c r="U68" i="20"/>
  <c r="U69" i="20"/>
  <c r="U71" i="20"/>
  <c r="U72" i="20"/>
  <c r="U73" i="20"/>
  <c r="U75" i="20"/>
  <c r="U76" i="20"/>
  <c r="U78" i="20"/>
  <c r="U80" i="20"/>
  <c r="U111" i="20"/>
  <c r="U112" i="20"/>
  <c r="U114" i="20"/>
  <c r="U116" i="20"/>
  <c r="U118" i="20"/>
  <c r="U119" i="20"/>
  <c r="U122" i="20"/>
  <c r="U124" i="20"/>
  <c r="U135" i="20"/>
  <c r="U153" i="20"/>
  <c r="U156" i="20"/>
  <c r="U158" i="20"/>
  <c r="U176" i="20"/>
  <c r="U177" i="20"/>
  <c r="U180" i="20"/>
  <c r="U194" i="20"/>
  <c r="U197" i="20"/>
  <c r="U201" i="20"/>
  <c r="U202" i="20"/>
  <c r="U205" i="20"/>
  <c r="U210" i="20"/>
  <c r="U211" i="20"/>
  <c r="U218" i="20"/>
  <c r="U220" i="20"/>
  <c r="U222" i="20"/>
  <c r="U224" i="20"/>
  <c r="U225" i="20"/>
  <c r="U255" i="20"/>
  <c r="U256" i="20"/>
  <c r="H21" i="17"/>
  <c r="H20" i="17"/>
  <c r="H19" i="17"/>
  <c r="H18" i="17"/>
  <c r="H17" i="17"/>
  <c r="H16" i="17"/>
  <c r="H15" i="17"/>
  <c r="H14" i="17"/>
  <c r="H13" i="17"/>
  <c r="O12" i="17"/>
  <c r="T8" i="20"/>
  <c r="T9" i="20"/>
  <c r="T10" i="20"/>
  <c r="T13" i="20"/>
  <c r="T15" i="20"/>
  <c r="T19" i="20"/>
  <c r="T21" i="20"/>
  <c r="T24" i="20"/>
  <c r="T26" i="20"/>
  <c r="T30" i="20"/>
  <c r="T31" i="20"/>
  <c r="T32" i="20"/>
  <c r="T40" i="20"/>
  <c r="T41" i="20"/>
  <c r="T42" i="20"/>
  <c r="T43" i="20"/>
  <c r="T44" i="20"/>
  <c r="T48" i="20"/>
  <c r="T49" i="20"/>
  <c r="T50" i="20"/>
  <c r="T51" i="20"/>
  <c r="T58" i="20"/>
  <c r="T59" i="20"/>
  <c r="T60" i="20"/>
  <c r="T61" i="20"/>
  <c r="T62" i="20"/>
  <c r="T63" i="20"/>
  <c r="T64" i="20"/>
  <c r="T66" i="20"/>
  <c r="T67" i="20"/>
  <c r="T68" i="20"/>
  <c r="T69" i="20"/>
  <c r="T70" i="20"/>
  <c r="T71" i="20"/>
  <c r="T72" i="20"/>
  <c r="T73" i="20"/>
  <c r="T74" i="20"/>
  <c r="T75" i="20"/>
  <c r="T76" i="20"/>
  <c r="T78" i="20"/>
  <c r="T79" i="20"/>
  <c r="T80" i="20"/>
  <c r="T111" i="20"/>
  <c r="T112" i="20"/>
  <c r="T113" i="20"/>
  <c r="T114" i="20"/>
  <c r="T115" i="20"/>
  <c r="T116" i="20"/>
  <c r="T117" i="20"/>
  <c r="T118" i="20"/>
  <c r="T119" i="20"/>
  <c r="T120" i="20"/>
  <c r="T121" i="20"/>
  <c r="T122" i="20"/>
  <c r="T124" i="20"/>
  <c r="T132" i="20"/>
  <c r="T133" i="20"/>
  <c r="T134" i="20"/>
  <c r="T135" i="20"/>
  <c r="T153" i="20"/>
  <c r="T154" i="20"/>
  <c r="T155" i="20"/>
  <c r="T156" i="20"/>
  <c r="T157" i="20"/>
  <c r="T158" i="20"/>
  <c r="T175" i="20"/>
  <c r="T176" i="20"/>
  <c r="T177" i="20"/>
  <c r="T178" i="20"/>
  <c r="T179" i="20"/>
  <c r="T180" i="20"/>
  <c r="T190" i="20"/>
  <c r="T194" i="20"/>
  <c r="T195" i="20"/>
  <c r="T197" i="20"/>
  <c r="T198" i="20"/>
  <c r="T199" i="20"/>
  <c r="T200" i="20"/>
  <c r="T201" i="20"/>
  <c r="T202" i="20"/>
  <c r="T203" i="20"/>
  <c r="T204" i="20"/>
  <c r="T205" i="20"/>
  <c r="T206" i="20"/>
  <c r="T207" i="20"/>
  <c r="T208" i="20"/>
  <c r="T210" i="20"/>
  <c r="T211" i="20"/>
  <c r="T218" i="20"/>
  <c r="T219" i="20"/>
  <c r="T220" i="20"/>
  <c r="T221" i="20"/>
  <c r="T222" i="20"/>
  <c r="T223" i="20"/>
  <c r="T224" i="20"/>
  <c r="T225" i="20"/>
  <c r="T226" i="20"/>
  <c r="T232" i="20"/>
  <c r="T254" i="20"/>
  <c r="T255" i="20"/>
  <c r="T256" i="20"/>
  <c r="R7" i="20"/>
  <c r="T7" i="20"/>
  <c r="S8" i="20"/>
  <c r="S9" i="20"/>
  <c r="S10" i="20"/>
  <c r="S15" i="20"/>
  <c r="S19" i="20"/>
  <c r="S21" i="20"/>
  <c r="S26" i="20"/>
  <c r="S30" i="20"/>
  <c r="S31" i="20"/>
  <c r="S40" i="20"/>
  <c r="S41" i="20"/>
  <c r="S42" i="20"/>
  <c r="S48" i="20"/>
  <c r="S49" i="20"/>
  <c r="S50" i="20"/>
  <c r="S58" i="20"/>
  <c r="S59" i="20"/>
  <c r="S60" i="20"/>
  <c r="S62" i="20"/>
  <c r="S63" i="20"/>
  <c r="S64" i="20"/>
  <c r="S67" i="20"/>
  <c r="S68" i="20"/>
  <c r="S69" i="20"/>
  <c r="S71" i="20"/>
  <c r="S72" i="20"/>
  <c r="S73" i="20"/>
  <c r="S75" i="20"/>
  <c r="S76" i="20"/>
  <c r="S78" i="20"/>
  <c r="S80" i="20"/>
  <c r="S111" i="20"/>
  <c r="S112" i="20"/>
  <c r="S114" i="20"/>
  <c r="S115" i="20"/>
  <c r="S116" i="20"/>
  <c r="S118" i="20"/>
  <c r="S119" i="20"/>
  <c r="S120" i="20"/>
  <c r="S122" i="20"/>
  <c r="S124" i="20"/>
  <c r="S132" i="20"/>
  <c r="S133" i="20"/>
  <c r="S135" i="20"/>
  <c r="S153" i="20"/>
  <c r="S154" i="20"/>
  <c r="S156" i="20"/>
  <c r="S157" i="20"/>
  <c r="S158" i="20"/>
  <c r="S176" i="20"/>
  <c r="S177" i="20"/>
  <c r="S178" i="20"/>
  <c r="S180" i="20"/>
  <c r="S190" i="20"/>
  <c r="S194" i="20"/>
  <c r="S197" i="20"/>
  <c r="S198" i="20"/>
  <c r="S199" i="20"/>
  <c r="S201" i="20"/>
  <c r="S202" i="20"/>
  <c r="S203" i="20"/>
  <c r="S205" i="20"/>
  <c r="S206" i="20"/>
  <c r="S207" i="20"/>
  <c r="S210" i="20"/>
  <c r="S211" i="20"/>
  <c r="S218" i="20"/>
  <c r="S220" i="20"/>
  <c r="S221" i="20"/>
  <c r="S222" i="20"/>
  <c r="S224" i="20"/>
  <c r="S225" i="20"/>
  <c r="S226" i="20"/>
  <c r="S254" i="20"/>
  <c r="S255" i="20"/>
  <c r="S256" i="20"/>
  <c r="R8" i="20"/>
  <c r="R9" i="20"/>
  <c r="R10" i="20"/>
  <c r="R13" i="20"/>
  <c r="R15" i="20"/>
  <c r="R19" i="20"/>
  <c r="R21" i="20"/>
  <c r="R24" i="20"/>
  <c r="R26" i="20"/>
  <c r="R30" i="20"/>
  <c r="R31" i="20"/>
  <c r="R32" i="20"/>
  <c r="R40" i="20"/>
  <c r="R41" i="20"/>
  <c r="R42" i="20"/>
  <c r="R43" i="20"/>
  <c r="R44" i="20"/>
  <c r="R48" i="20"/>
  <c r="R49" i="20"/>
  <c r="R50" i="20"/>
  <c r="R51" i="20"/>
  <c r="R58" i="20"/>
  <c r="R59" i="20"/>
  <c r="R60" i="20"/>
  <c r="R61" i="20"/>
  <c r="R62" i="20"/>
  <c r="R63" i="20"/>
  <c r="R64" i="20"/>
  <c r="R66" i="20"/>
  <c r="R67" i="20"/>
  <c r="R68" i="20"/>
  <c r="R69" i="20"/>
  <c r="R70" i="20"/>
  <c r="R71" i="20"/>
  <c r="R72" i="20"/>
  <c r="R73" i="20"/>
  <c r="R74" i="20"/>
  <c r="R75" i="20"/>
  <c r="R76" i="20"/>
  <c r="R78" i="20"/>
  <c r="R79" i="20"/>
  <c r="R80" i="20"/>
  <c r="R111" i="20"/>
  <c r="R112" i="20"/>
  <c r="R113" i="20"/>
  <c r="R114" i="20"/>
  <c r="R115" i="20"/>
  <c r="R116" i="20"/>
  <c r="R117" i="20"/>
  <c r="R118" i="20"/>
  <c r="R119" i="20"/>
  <c r="R120" i="20"/>
  <c r="R121" i="20"/>
  <c r="R122" i="20"/>
  <c r="R124" i="20"/>
  <c r="R132" i="20"/>
  <c r="R133" i="20"/>
  <c r="R134" i="20"/>
  <c r="R135" i="20"/>
  <c r="R153" i="20"/>
  <c r="R154" i="20"/>
  <c r="R155" i="20"/>
  <c r="R156" i="20"/>
  <c r="R157" i="20"/>
  <c r="R158" i="20"/>
  <c r="R175" i="20"/>
  <c r="R176" i="20"/>
  <c r="R177" i="20"/>
  <c r="R178" i="20"/>
  <c r="R179" i="20"/>
  <c r="R180" i="20"/>
  <c r="R190" i="20"/>
  <c r="R194" i="20"/>
  <c r="R195" i="20"/>
  <c r="R197" i="20"/>
  <c r="R198" i="20"/>
  <c r="R199" i="20"/>
  <c r="R200" i="20"/>
  <c r="R201" i="20"/>
  <c r="R202" i="20"/>
  <c r="R203" i="20"/>
  <c r="R204" i="20"/>
  <c r="R205" i="20"/>
  <c r="R206" i="20"/>
  <c r="R207" i="20"/>
  <c r="R208" i="20"/>
  <c r="R210" i="20"/>
  <c r="R211" i="20"/>
  <c r="R218" i="20"/>
  <c r="R219" i="20"/>
  <c r="R220" i="20"/>
  <c r="R221" i="20"/>
  <c r="R222" i="20"/>
  <c r="R223" i="20"/>
  <c r="R224" i="20"/>
  <c r="R225" i="20"/>
  <c r="R226" i="20"/>
  <c r="R232" i="20"/>
  <c r="R254" i="20"/>
  <c r="R255" i="20"/>
  <c r="R256" i="20"/>
  <c r="S7" i="20"/>
  <c r="Q8" i="20"/>
  <c r="Q9" i="20"/>
  <c r="Q10" i="20"/>
  <c r="Q15" i="20"/>
  <c r="Q19" i="20"/>
  <c r="Q21" i="20"/>
  <c r="Q26" i="20"/>
  <c r="Q30" i="20"/>
  <c r="Q31" i="20"/>
  <c r="Q40" i="20"/>
  <c r="Q41" i="20"/>
  <c r="Q42" i="20"/>
  <c r="Q48" i="20"/>
  <c r="Q49" i="20"/>
  <c r="Q50" i="20"/>
  <c r="Q58" i="20"/>
  <c r="Q59" i="20"/>
  <c r="Q60" i="20"/>
  <c r="Q62" i="20"/>
  <c r="Q63" i="20"/>
  <c r="Q64" i="20"/>
  <c r="Q67" i="20"/>
  <c r="Q68" i="20"/>
  <c r="Q69" i="20"/>
  <c r="Q71" i="20"/>
  <c r="Q72" i="20"/>
  <c r="Q73" i="20"/>
  <c r="Q75" i="20"/>
  <c r="Q76" i="20"/>
  <c r="Q78" i="20"/>
  <c r="Q80" i="20"/>
  <c r="Q111" i="20"/>
  <c r="Q112" i="20"/>
  <c r="Q114" i="20"/>
  <c r="Q115" i="20"/>
  <c r="Q116" i="20"/>
  <c r="Q118" i="20"/>
  <c r="Q119" i="20"/>
  <c r="Q120" i="20"/>
  <c r="Q122" i="20"/>
  <c r="Q124" i="20"/>
  <c r="Q132" i="20"/>
  <c r="Q133" i="20"/>
  <c r="Q135" i="20"/>
  <c r="Q153" i="20"/>
  <c r="Q154" i="20"/>
  <c r="Q156" i="20"/>
  <c r="Q157" i="20"/>
  <c r="Q158" i="20"/>
  <c r="Q176" i="20"/>
  <c r="Q177" i="20"/>
  <c r="Q178" i="20"/>
  <c r="Q180" i="20"/>
  <c r="Q190" i="20"/>
  <c r="Q194" i="20"/>
  <c r="Q197" i="20"/>
  <c r="Q198" i="20"/>
  <c r="Q199" i="20"/>
  <c r="Q201" i="20"/>
  <c r="Q202" i="20"/>
  <c r="Q203" i="20"/>
  <c r="Q205" i="20"/>
  <c r="Q206" i="20"/>
  <c r="Q207" i="20"/>
  <c r="Q210" i="20"/>
  <c r="Q211" i="20"/>
  <c r="Q218" i="20"/>
  <c r="Q220" i="20"/>
  <c r="Q221" i="20"/>
  <c r="Q222" i="20"/>
  <c r="Q224" i="20"/>
  <c r="Q225" i="20"/>
  <c r="Q226" i="20"/>
  <c r="Q254" i="20"/>
  <c r="Q255" i="20"/>
  <c r="Q256" i="20"/>
  <c r="Q7" i="20"/>
  <c r="P8" i="20"/>
  <c r="P9" i="20"/>
  <c r="P10" i="20"/>
  <c r="P13" i="20"/>
  <c r="P15" i="20"/>
  <c r="P19" i="20"/>
  <c r="P21" i="20"/>
  <c r="P24" i="20"/>
  <c r="P26" i="20"/>
  <c r="P30" i="20"/>
  <c r="P31" i="20"/>
  <c r="P32" i="20"/>
  <c r="P40" i="20"/>
  <c r="P41" i="20"/>
  <c r="P42" i="20"/>
  <c r="P43" i="20"/>
  <c r="P44" i="20"/>
  <c r="P48" i="20"/>
  <c r="P49" i="20"/>
  <c r="P50" i="20"/>
  <c r="P51" i="20"/>
  <c r="P58" i="20"/>
  <c r="P59" i="20"/>
  <c r="P60" i="20"/>
  <c r="P61" i="20"/>
  <c r="P62" i="20"/>
  <c r="P63" i="20"/>
  <c r="P64" i="20"/>
  <c r="P66" i="20"/>
  <c r="P67" i="20"/>
  <c r="P68" i="20"/>
  <c r="P69" i="20"/>
  <c r="P70" i="20"/>
  <c r="P71" i="20"/>
  <c r="P72" i="20"/>
  <c r="P73" i="20"/>
  <c r="P74" i="20"/>
  <c r="P75" i="20"/>
  <c r="P76" i="20"/>
  <c r="P78" i="20"/>
  <c r="P79" i="20"/>
  <c r="P80" i="20"/>
  <c r="P111" i="20"/>
  <c r="P112" i="20"/>
  <c r="P113" i="20"/>
  <c r="P114" i="20"/>
  <c r="P115" i="20"/>
  <c r="P116" i="20"/>
  <c r="P117" i="20"/>
  <c r="P118" i="20"/>
  <c r="P119" i="20"/>
  <c r="P120" i="20"/>
  <c r="P121" i="20"/>
  <c r="P122" i="20"/>
  <c r="P124" i="20"/>
  <c r="P132" i="20"/>
  <c r="P133" i="20"/>
  <c r="P134" i="20"/>
  <c r="P135" i="20"/>
  <c r="P153" i="20"/>
  <c r="P154" i="20"/>
  <c r="P155" i="20"/>
  <c r="P156" i="20"/>
  <c r="P157" i="20"/>
  <c r="P158" i="20"/>
  <c r="P175" i="20"/>
  <c r="P176" i="20"/>
  <c r="P177" i="20"/>
  <c r="P178" i="20"/>
  <c r="P179" i="20"/>
  <c r="P180" i="20"/>
  <c r="P190" i="20"/>
  <c r="P194" i="20"/>
  <c r="P195" i="20"/>
  <c r="P197" i="20"/>
  <c r="P198" i="20"/>
  <c r="P199" i="20"/>
  <c r="P200" i="20"/>
  <c r="P201" i="20"/>
  <c r="P202" i="20"/>
  <c r="P203" i="20"/>
  <c r="P204" i="20"/>
  <c r="P205" i="20"/>
  <c r="P206" i="20"/>
  <c r="P207" i="20"/>
  <c r="P208" i="20"/>
  <c r="P210" i="20"/>
  <c r="P211" i="20"/>
  <c r="P218" i="20"/>
  <c r="P219" i="20"/>
  <c r="P220" i="20"/>
  <c r="P221" i="20"/>
  <c r="P222" i="20"/>
  <c r="P223" i="20"/>
  <c r="P224" i="20"/>
  <c r="P225" i="20"/>
  <c r="P226" i="20"/>
  <c r="P232" i="20"/>
  <c r="P254" i="20"/>
  <c r="P255" i="20"/>
  <c r="P256" i="20"/>
  <c r="P7" i="20"/>
  <c r="O8" i="20"/>
  <c r="O9" i="20"/>
  <c r="O10" i="20"/>
  <c r="O13" i="20"/>
  <c r="O15" i="20"/>
  <c r="O19" i="20"/>
  <c r="O21" i="20"/>
  <c r="O24" i="20"/>
  <c r="O26" i="20"/>
  <c r="O30" i="20"/>
  <c r="O31" i="20"/>
  <c r="O32" i="20"/>
  <c r="O40" i="20"/>
  <c r="O41" i="20"/>
  <c r="O42" i="20"/>
  <c r="O43" i="20"/>
  <c r="O44" i="20"/>
  <c r="O48" i="20"/>
  <c r="O49" i="20"/>
  <c r="O50" i="20"/>
  <c r="O51" i="20"/>
  <c r="O58" i="20"/>
  <c r="O59" i="20"/>
  <c r="O60" i="20"/>
  <c r="O61" i="20"/>
  <c r="O62" i="20"/>
  <c r="O63" i="20"/>
  <c r="O64" i="20"/>
  <c r="O66" i="20"/>
  <c r="O67" i="20"/>
  <c r="O68" i="20"/>
  <c r="O69" i="20"/>
  <c r="O70" i="20"/>
  <c r="O71" i="20"/>
  <c r="O72" i="20"/>
  <c r="O73" i="20"/>
  <c r="O74" i="20"/>
  <c r="O75" i="20"/>
  <c r="O76" i="20"/>
  <c r="O78" i="20"/>
  <c r="O79" i="20"/>
  <c r="O80" i="20"/>
  <c r="O111" i="20"/>
  <c r="O112" i="20"/>
  <c r="O113" i="20"/>
  <c r="O114" i="20"/>
  <c r="O115" i="20"/>
  <c r="O116" i="20"/>
  <c r="O117" i="20"/>
  <c r="O118" i="20"/>
  <c r="O119" i="20"/>
  <c r="O120" i="20"/>
  <c r="O121" i="20"/>
  <c r="O122" i="20"/>
  <c r="O124" i="20"/>
  <c r="O132" i="20"/>
  <c r="O133" i="20"/>
  <c r="O134" i="20"/>
  <c r="O135" i="20"/>
  <c r="O153" i="20"/>
  <c r="O154" i="20"/>
  <c r="O155" i="20"/>
  <c r="O156" i="20"/>
  <c r="O157" i="20"/>
  <c r="O158" i="20"/>
  <c r="O175" i="20"/>
  <c r="O176" i="20"/>
  <c r="O177" i="20"/>
  <c r="O178" i="20"/>
  <c r="O179" i="20"/>
  <c r="O180" i="20"/>
  <c r="O190" i="20"/>
  <c r="O194" i="20"/>
  <c r="O195" i="20"/>
  <c r="O197" i="20"/>
  <c r="O198" i="20"/>
  <c r="O199" i="20"/>
  <c r="O200" i="20"/>
  <c r="O201" i="20"/>
  <c r="O202" i="20"/>
  <c r="O203" i="20"/>
  <c r="O204" i="20"/>
  <c r="O205" i="20"/>
  <c r="O206" i="20"/>
  <c r="O207" i="20"/>
  <c r="O208" i="20"/>
  <c r="O210" i="20"/>
  <c r="O211" i="20"/>
  <c r="O218" i="20"/>
  <c r="O219" i="20"/>
  <c r="O220" i="20"/>
  <c r="O221" i="20"/>
  <c r="O222" i="20"/>
  <c r="O223" i="20"/>
  <c r="O224" i="20"/>
  <c r="O225" i="20"/>
  <c r="O226" i="20"/>
  <c r="O232" i="20"/>
  <c r="O254" i="20"/>
  <c r="O255" i="20"/>
  <c r="O256" i="20"/>
  <c r="O7" i="20"/>
  <c r="N8" i="20"/>
  <c r="N9" i="20"/>
  <c r="N10" i="20"/>
  <c r="N13" i="20"/>
  <c r="N15" i="20"/>
  <c r="N19" i="20"/>
  <c r="N21" i="20"/>
  <c r="N24" i="20"/>
  <c r="N26" i="20"/>
  <c r="N30" i="20"/>
  <c r="N31" i="20"/>
  <c r="N32" i="20"/>
  <c r="N40" i="20"/>
  <c r="N41" i="20"/>
  <c r="N42" i="20"/>
  <c r="N43" i="20"/>
  <c r="N44" i="20"/>
  <c r="N48" i="20"/>
  <c r="N49" i="20"/>
  <c r="N50" i="20"/>
  <c r="N51" i="20"/>
  <c r="N58" i="20"/>
  <c r="N59" i="20"/>
  <c r="N60" i="20"/>
  <c r="N61" i="20"/>
  <c r="N62" i="20"/>
  <c r="N63" i="20"/>
  <c r="N64" i="20"/>
  <c r="N66" i="20"/>
  <c r="N67" i="20"/>
  <c r="N68" i="20"/>
  <c r="N69" i="20"/>
  <c r="N70" i="20"/>
  <c r="N71" i="20"/>
  <c r="N72" i="20"/>
  <c r="N73" i="20"/>
  <c r="N74" i="20"/>
  <c r="N75" i="20"/>
  <c r="N76" i="20"/>
  <c r="N78" i="20"/>
  <c r="N79" i="20"/>
  <c r="N80" i="20"/>
  <c r="N111" i="20"/>
  <c r="N112" i="20"/>
  <c r="N113" i="20"/>
  <c r="N114" i="20"/>
  <c r="N115" i="20"/>
  <c r="N116" i="20"/>
  <c r="N117" i="20"/>
  <c r="N118" i="20"/>
  <c r="N119" i="20"/>
  <c r="N120" i="20"/>
  <c r="N121" i="20"/>
  <c r="N122" i="20"/>
  <c r="N124" i="20"/>
  <c r="N132" i="20"/>
  <c r="N133" i="20"/>
  <c r="N134" i="20"/>
  <c r="N135" i="20"/>
  <c r="N153" i="20"/>
  <c r="N154" i="20"/>
  <c r="N155" i="20"/>
  <c r="N156" i="20"/>
  <c r="N157" i="20"/>
  <c r="N158" i="20"/>
  <c r="N175" i="20"/>
  <c r="N176" i="20"/>
  <c r="N177" i="20"/>
  <c r="N178" i="20"/>
  <c r="N179" i="20"/>
  <c r="N180" i="20"/>
  <c r="N190" i="20"/>
  <c r="N194" i="20"/>
  <c r="N195" i="20"/>
  <c r="N197" i="20"/>
  <c r="N198" i="20"/>
  <c r="N199" i="20"/>
  <c r="N200" i="20"/>
  <c r="N201" i="20"/>
  <c r="N202" i="20"/>
  <c r="N203" i="20"/>
  <c r="N204" i="20"/>
  <c r="N205" i="20"/>
  <c r="N206" i="20"/>
  <c r="N207" i="20"/>
  <c r="N208" i="20"/>
  <c r="N210" i="20"/>
  <c r="N211" i="20"/>
  <c r="N218" i="20"/>
  <c r="N219" i="20"/>
  <c r="N220" i="20"/>
  <c r="N221" i="20"/>
  <c r="N222" i="20"/>
  <c r="N223" i="20"/>
  <c r="N224" i="20"/>
  <c r="N225" i="20"/>
  <c r="N226" i="20"/>
  <c r="N232" i="20"/>
  <c r="N254" i="20"/>
  <c r="N255" i="20"/>
  <c r="N256" i="20"/>
  <c r="N7" i="20"/>
  <c r="M8" i="20"/>
  <c r="M9" i="20"/>
  <c r="M10" i="20"/>
  <c r="M15" i="20"/>
  <c r="M19" i="20"/>
  <c r="M21" i="20"/>
  <c r="M26" i="20"/>
  <c r="M30" i="20"/>
  <c r="M31" i="20"/>
  <c r="M40" i="20"/>
  <c r="M41" i="20"/>
  <c r="M42" i="20"/>
  <c r="M48" i="20"/>
  <c r="M49" i="20"/>
  <c r="M50" i="20"/>
  <c r="M58" i="20"/>
  <c r="M59" i="20"/>
  <c r="M60" i="20"/>
  <c r="M62" i="20"/>
  <c r="M63" i="20"/>
  <c r="M64" i="20"/>
  <c r="M67" i="20"/>
  <c r="M68" i="20"/>
  <c r="M69" i="20"/>
  <c r="M71" i="20"/>
  <c r="M72" i="20"/>
  <c r="M73" i="20"/>
  <c r="M75" i="20"/>
  <c r="M76" i="20"/>
  <c r="M78" i="20"/>
  <c r="M80" i="20"/>
  <c r="M111" i="20"/>
  <c r="M112" i="20"/>
  <c r="M114" i="20"/>
  <c r="M115" i="20"/>
  <c r="M116" i="20"/>
  <c r="M118" i="20"/>
  <c r="M119" i="20"/>
  <c r="M120" i="20"/>
  <c r="M122" i="20"/>
  <c r="M124" i="20"/>
  <c r="M132" i="20"/>
  <c r="M133" i="20"/>
  <c r="M135" i="20"/>
  <c r="M153" i="20"/>
  <c r="M154" i="20"/>
  <c r="M156" i="20"/>
  <c r="M157" i="20"/>
  <c r="M158" i="20"/>
  <c r="M176" i="20"/>
  <c r="M177" i="20"/>
  <c r="M178" i="20"/>
  <c r="M180" i="20"/>
  <c r="M190" i="20"/>
  <c r="M194" i="20"/>
  <c r="M197" i="20"/>
  <c r="M198" i="20"/>
  <c r="M199" i="20"/>
  <c r="M201" i="20"/>
  <c r="M202" i="20"/>
  <c r="M203" i="20"/>
  <c r="M205" i="20"/>
  <c r="M206" i="20"/>
  <c r="M207" i="20"/>
  <c r="M210" i="20"/>
  <c r="M211" i="20"/>
  <c r="M218" i="20"/>
  <c r="M220" i="20"/>
  <c r="M221" i="20"/>
  <c r="M222" i="20"/>
  <c r="M224" i="20"/>
  <c r="M225" i="20"/>
  <c r="M226" i="20"/>
  <c r="M254" i="20"/>
  <c r="M255" i="20"/>
  <c r="M256" i="20"/>
  <c r="M7" i="20"/>
  <c r="L8" i="20"/>
  <c r="L9" i="20"/>
  <c r="L10" i="20"/>
  <c r="L13" i="20"/>
  <c r="L15" i="20"/>
  <c r="L19" i="20"/>
  <c r="L21" i="20"/>
  <c r="L24" i="20"/>
  <c r="L26" i="20"/>
  <c r="L30" i="20"/>
  <c r="L31" i="20"/>
  <c r="L32" i="20"/>
  <c r="L40" i="20"/>
  <c r="L41" i="20"/>
  <c r="L42" i="20"/>
  <c r="L43" i="20"/>
  <c r="L44" i="20"/>
  <c r="L48" i="20"/>
  <c r="L49" i="20"/>
  <c r="L50" i="20"/>
  <c r="L51" i="20"/>
  <c r="L58" i="20"/>
  <c r="L59" i="20"/>
  <c r="L60" i="20"/>
  <c r="L61" i="20"/>
  <c r="L62" i="20"/>
  <c r="L63" i="20"/>
  <c r="L64" i="20"/>
  <c r="L66" i="20"/>
  <c r="L67" i="20"/>
  <c r="L68" i="20"/>
  <c r="L69" i="20"/>
  <c r="L70" i="20"/>
  <c r="L71" i="20"/>
  <c r="L72" i="20"/>
  <c r="L73" i="20"/>
  <c r="L74" i="20"/>
  <c r="L75" i="20"/>
  <c r="L76" i="20"/>
  <c r="L78" i="20"/>
  <c r="L79" i="20"/>
  <c r="L80" i="20"/>
  <c r="L111" i="20"/>
  <c r="L112" i="20"/>
  <c r="L113" i="20"/>
  <c r="L114" i="20"/>
  <c r="L115" i="20"/>
  <c r="L116" i="20"/>
  <c r="L117" i="20"/>
  <c r="L118" i="20"/>
  <c r="L119" i="20"/>
  <c r="L120" i="20"/>
  <c r="L121" i="20"/>
  <c r="L122" i="20"/>
  <c r="L124" i="20"/>
  <c r="L132" i="20"/>
  <c r="L133" i="20"/>
  <c r="L134" i="20"/>
  <c r="L135" i="20"/>
  <c r="L153" i="20"/>
  <c r="L154" i="20"/>
  <c r="L155" i="20"/>
  <c r="L156" i="20"/>
  <c r="L157" i="20"/>
  <c r="L158" i="20"/>
  <c r="L175" i="20"/>
  <c r="L176" i="20"/>
  <c r="L177" i="20"/>
  <c r="L178" i="20"/>
  <c r="L179" i="20"/>
  <c r="L180" i="20"/>
  <c r="L190" i="20"/>
  <c r="L194" i="20"/>
  <c r="L195" i="20"/>
  <c r="L197" i="20"/>
  <c r="L198" i="20"/>
  <c r="L199" i="20"/>
  <c r="L200" i="20"/>
  <c r="L201" i="20"/>
  <c r="L202" i="20"/>
  <c r="L203" i="20"/>
  <c r="L204" i="20"/>
  <c r="L205" i="20"/>
  <c r="L206" i="20"/>
  <c r="L207" i="20"/>
  <c r="L208" i="20"/>
  <c r="L210" i="20"/>
  <c r="L211" i="20"/>
  <c r="L218" i="20"/>
  <c r="L219" i="20"/>
  <c r="L220" i="20"/>
  <c r="L221" i="20"/>
  <c r="L222" i="20"/>
  <c r="L223" i="20"/>
  <c r="L224" i="20"/>
  <c r="L225" i="20"/>
  <c r="L226" i="20"/>
  <c r="L232" i="20"/>
  <c r="L254" i="20"/>
  <c r="L255" i="20"/>
  <c r="L256" i="20"/>
  <c r="L7" i="20"/>
  <c r="J8" i="20"/>
  <c r="J9" i="20"/>
  <c r="J10" i="20"/>
  <c r="J13" i="20"/>
  <c r="J15" i="20"/>
  <c r="J19" i="20"/>
  <c r="J21" i="20"/>
  <c r="J24" i="20"/>
  <c r="J26" i="20"/>
  <c r="J30" i="20"/>
  <c r="J31" i="20"/>
  <c r="J32" i="20"/>
  <c r="J40" i="20"/>
  <c r="J41" i="20"/>
  <c r="J42" i="20"/>
  <c r="J43" i="20"/>
  <c r="J44" i="20"/>
  <c r="J48" i="20"/>
  <c r="J49" i="20"/>
  <c r="J50" i="20"/>
  <c r="J51" i="20"/>
  <c r="J58" i="20"/>
  <c r="J59" i="20"/>
  <c r="J60" i="20"/>
  <c r="J61" i="20"/>
  <c r="J62" i="20"/>
  <c r="J63" i="20"/>
  <c r="J64" i="20"/>
  <c r="J66" i="20"/>
  <c r="J67" i="20"/>
  <c r="J68" i="20"/>
  <c r="J69" i="20"/>
  <c r="J70" i="20"/>
  <c r="J71" i="20"/>
  <c r="J72" i="20"/>
  <c r="J73" i="20"/>
  <c r="J74" i="20"/>
  <c r="J75" i="20"/>
  <c r="J76" i="20"/>
  <c r="J78" i="20"/>
  <c r="J79" i="20"/>
  <c r="J80" i="20"/>
  <c r="J111" i="20"/>
  <c r="J112" i="20"/>
  <c r="J113" i="20"/>
  <c r="J114" i="20"/>
  <c r="J115" i="20"/>
  <c r="J116" i="20"/>
  <c r="J117" i="20"/>
  <c r="J118" i="20"/>
  <c r="J119" i="20"/>
  <c r="J120" i="20"/>
  <c r="J121" i="20"/>
  <c r="J122" i="20"/>
  <c r="J124" i="20"/>
  <c r="J132" i="20"/>
  <c r="J133" i="20"/>
  <c r="J134" i="20"/>
  <c r="J135" i="20"/>
  <c r="J153" i="20"/>
  <c r="J154" i="20"/>
  <c r="J155" i="20"/>
  <c r="J156" i="20"/>
  <c r="J157" i="20"/>
  <c r="J158" i="20"/>
  <c r="J175" i="20"/>
  <c r="J176" i="20"/>
  <c r="J177" i="20"/>
  <c r="J178" i="20"/>
  <c r="J179" i="20"/>
  <c r="J180" i="20"/>
  <c r="J190" i="20"/>
  <c r="J194" i="20"/>
  <c r="J195" i="20"/>
  <c r="J197" i="20"/>
  <c r="J198" i="20"/>
  <c r="J199" i="20"/>
  <c r="J200" i="20"/>
  <c r="J201" i="20"/>
  <c r="J202" i="20"/>
  <c r="J203" i="20"/>
  <c r="J204" i="20"/>
  <c r="J205" i="20"/>
  <c r="J206" i="20"/>
  <c r="J207" i="20"/>
  <c r="J208" i="20"/>
  <c r="J210" i="20"/>
  <c r="J211" i="20"/>
  <c r="J218" i="20"/>
  <c r="J219" i="20"/>
  <c r="J220" i="20"/>
  <c r="J221" i="20"/>
  <c r="J222" i="20"/>
  <c r="J223" i="20"/>
  <c r="J224" i="20"/>
  <c r="J225" i="20"/>
  <c r="J226" i="20"/>
  <c r="J232" i="20"/>
  <c r="J254" i="20"/>
  <c r="J255" i="20"/>
  <c r="J256" i="20"/>
  <c r="J7" i="20"/>
  <c r="I8" i="20"/>
  <c r="I9" i="20"/>
  <c r="I10" i="20"/>
  <c r="I15" i="20"/>
  <c r="I19" i="20"/>
  <c r="I21" i="20"/>
  <c r="I26" i="20"/>
  <c r="I30" i="20"/>
  <c r="I31" i="20"/>
  <c r="I40" i="20"/>
  <c r="I41" i="20"/>
  <c r="I42" i="20"/>
  <c r="I48" i="20"/>
  <c r="I49" i="20"/>
  <c r="I50" i="20"/>
  <c r="I58" i="20"/>
  <c r="I59" i="20"/>
  <c r="I60" i="20"/>
  <c r="I62" i="20"/>
  <c r="I63" i="20"/>
  <c r="I64" i="20"/>
  <c r="I66" i="20"/>
  <c r="I67" i="20"/>
  <c r="I68" i="20"/>
  <c r="I69" i="20"/>
  <c r="I70" i="20"/>
  <c r="I71" i="20"/>
  <c r="I72" i="20"/>
  <c r="I73" i="20"/>
  <c r="I74" i="20"/>
  <c r="I75" i="20"/>
  <c r="I76" i="20"/>
  <c r="I78" i="20"/>
  <c r="I79" i="20"/>
  <c r="I80" i="20"/>
  <c r="I111" i="20"/>
  <c r="I112" i="20"/>
  <c r="I113" i="20"/>
  <c r="I114" i="20"/>
  <c r="I115" i="20"/>
  <c r="I116" i="20"/>
  <c r="I117" i="20"/>
  <c r="I118" i="20"/>
  <c r="I119" i="20"/>
  <c r="I120" i="20"/>
  <c r="I121" i="20"/>
  <c r="I122" i="20"/>
  <c r="I124" i="20"/>
  <c r="I132" i="20"/>
  <c r="I133" i="20"/>
  <c r="I134" i="20"/>
  <c r="I135" i="20"/>
  <c r="I153" i="20"/>
  <c r="I154" i="20"/>
  <c r="I155" i="20"/>
  <c r="I156" i="20"/>
  <c r="I157" i="20"/>
  <c r="I158" i="20"/>
  <c r="I175" i="20"/>
  <c r="I176" i="20"/>
  <c r="I177" i="20"/>
  <c r="I178" i="20"/>
  <c r="I179" i="20"/>
  <c r="I180" i="20"/>
  <c r="I190" i="20"/>
  <c r="I194" i="20"/>
  <c r="I195" i="20"/>
  <c r="I197" i="20"/>
  <c r="I198" i="20"/>
  <c r="I199" i="20"/>
  <c r="I200" i="20"/>
  <c r="I201" i="20"/>
  <c r="I202" i="20"/>
  <c r="I203" i="20"/>
  <c r="I204" i="20"/>
  <c r="I205" i="20"/>
  <c r="I206" i="20"/>
  <c r="I207" i="20"/>
  <c r="I208" i="20"/>
  <c r="I210" i="20"/>
  <c r="I211" i="20"/>
  <c r="I218" i="20"/>
  <c r="I219" i="20"/>
  <c r="I220" i="20"/>
  <c r="I221" i="20"/>
  <c r="I222" i="20"/>
  <c r="I223" i="20"/>
  <c r="I224" i="20"/>
  <c r="I225" i="20"/>
  <c r="I226" i="20"/>
  <c r="I232" i="20"/>
  <c r="I254" i="20"/>
  <c r="I255" i="20"/>
  <c r="I256" i="20"/>
  <c r="I7" i="20"/>
  <c r="H8" i="20"/>
  <c r="H9" i="20"/>
  <c r="H10" i="20"/>
  <c r="H13" i="20"/>
  <c r="H15" i="20"/>
  <c r="H19" i="20"/>
  <c r="H21" i="20"/>
  <c r="H24" i="20"/>
  <c r="H30" i="20"/>
  <c r="H31" i="20"/>
  <c r="H32" i="20"/>
  <c r="H40" i="20"/>
  <c r="H41" i="20"/>
  <c r="H42" i="20"/>
  <c r="H43" i="20"/>
  <c r="H44" i="20"/>
  <c r="H48" i="20"/>
  <c r="H49" i="20"/>
  <c r="H50" i="20"/>
  <c r="H51" i="20"/>
  <c r="H58" i="20"/>
  <c r="H59" i="20"/>
  <c r="H60" i="20"/>
  <c r="H61" i="20"/>
  <c r="H62" i="20"/>
  <c r="H63" i="20"/>
  <c r="H64" i="20"/>
  <c r="H66" i="20"/>
  <c r="H67" i="20"/>
  <c r="H68" i="20"/>
  <c r="H69" i="20"/>
  <c r="H70" i="20"/>
  <c r="H71" i="20"/>
  <c r="H72" i="20"/>
  <c r="H73" i="20"/>
  <c r="H74" i="20"/>
  <c r="H75" i="20"/>
  <c r="H76" i="20"/>
  <c r="H78" i="20"/>
  <c r="H79" i="20"/>
  <c r="H80" i="20"/>
  <c r="H111" i="20"/>
  <c r="H112" i="20"/>
  <c r="H113" i="20"/>
  <c r="H114" i="20"/>
  <c r="H115" i="20"/>
  <c r="H116" i="20"/>
  <c r="H117" i="20"/>
  <c r="H118" i="20"/>
  <c r="H119" i="20"/>
  <c r="H120" i="20"/>
  <c r="H121" i="20"/>
  <c r="H122" i="20"/>
  <c r="H124" i="20"/>
  <c r="H132" i="20"/>
  <c r="H133" i="20"/>
  <c r="H134" i="20"/>
  <c r="H135" i="20"/>
  <c r="H153" i="20"/>
  <c r="H154" i="20"/>
  <c r="H155" i="20"/>
  <c r="H156" i="20"/>
  <c r="H157" i="20"/>
  <c r="H158" i="20"/>
  <c r="H175" i="20"/>
  <c r="H176" i="20"/>
  <c r="H177" i="20"/>
  <c r="H178" i="20"/>
  <c r="H179" i="20"/>
  <c r="H180" i="20"/>
  <c r="H190" i="20"/>
  <c r="H194" i="20"/>
  <c r="H195" i="20"/>
  <c r="H197" i="20"/>
  <c r="H198" i="20"/>
  <c r="H199" i="20"/>
  <c r="H200" i="20"/>
  <c r="H201" i="20"/>
  <c r="H202" i="20"/>
  <c r="H203" i="20"/>
  <c r="H204" i="20"/>
  <c r="H205" i="20"/>
  <c r="H206" i="20"/>
  <c r="H207" i="20"/>
  <c r="H208" i="20"/>
  <c r="H210" i="20"/>
  <c r="H211" i="20"/>
  <c r="H218" i="20"/>
  <c r="H219" i="20"/>
  <c r="H220" i="20"/>
  <c r="H221" i="20"/>
  <c r="H222" i="20"/>
  <c r="H223" i="20"/>
  <c r="H224" i="20"/>
  <c r="H225" i="20"/>
  <c r="H226" i="20"/>
  <c r="H232" i="20"/>
  <c r="H254" i="20"/>
  <c r="H255" i="20"/>
  <c r="H256" i="20"/>
  <c r="H7" i="20"/>
  <c r="G41" i="20"/>
  <c r="G42" i="20"/>
  <c r="G48" i="20"/>
  <c r="G49" i="20"/>
  <c r="G50" i="20"/>
  <c r="G58" i="20"/>
  <c r="G59" i="20"/>
  <c r="G60" i="20"/>
  <c r="G62" i="20"/>
  <c r="G63" i="20"/>
  <c r="G64" i="20"/>
  <c r="G67" i="20"/>
  <c r="G68" i="20"/>
  <c r="G69" i="20"/>
  <c r="G71" i="20"/>
  <c r="G72" i="20"/>
  <c r="G73" i="20"/>
  <c r="G75" i="20"/>
  <c r="G76" i="20"/>
  <c r="G78" i="20"/>
  <c r="G80" i="20"/>
  <c r="G111" i="20"/>
  <c r="G112" i="20"/>
  <c r="G114" i="20"/>
  <c r="G115" i="20"/>
  <c r="G116" i="20"/>
  <c r="G118" i="20"/>
  <c r="G119" i="20"/>
  <c r="G120" i="20"/>
  <c r="G122" i="20"/>
  <c r="G124" i="20"/>
  <c r="G132" i="20"/>
  <c r="G133" i="20"/>
  <c r="G135" i="20"/>
  <c r="G153" i="20"/>
  <c r="G154" i="20"/>
  <c r="G156" i="20"/>
  <c r="G157" i="20"/>
  <c r="G158" i="20"/>
  <c r="G176" i="20"/>
  <c r="G177" i="20"/>
  <c r="G178" i="20"/>
  <c r="G180" i="20"/>
  <c r="G190" i="20"/>
  <c r="G194" i="20"/>
  <c r="G197" i="20"/>
  <c r="G198" i="20"/>
  <c r="G199" i="20"/>
  <c r="G201" i="20"/>
  <c r="G202" i="20"/>
  <c r="G203" i="20"/>
  <c r="G205" i="20"/>
  <c r="G206" i="20"/>
  <c r="G207" i="20"/>
  <c r="G210" i="20"/>
  <c r="G211" i="20"/>
  <c r="G218" i="20"/>
  <c r="G220" i="20"/>
  <c r="G221" i="20"/>
  <c r="G222" i="20"/>
  <c r="G224" i="20"/>
  <c r="G225" i="20"/>
  <c r="G226" i="20"/>
  <c r="G254" i="20"/>
  <c r="G255" i="20"/>
  <c r="G256" i="20"/>
  <c r="F41" i="20"/>
  <c r="F42" i="20"/>
  <c r="F43" i="20"/>
  <c r="F44" i="20"/>
  <c r="F48" i="20"/>
  <c r="F49" i="20"/>
  <c r="F50" i="20"/>
  <c r="F51" i="20"/>
  <c r="F64" i="20"/>
  <c r="F66" i="20"/>
  <c r="F67" i="20"/>
  <c r="F68" i="20"/>
  <c r="F69" i="20"/>
  <c r="F70" i="20"/>
  <c r="F71" i="20"/>
  <c r="F72" i="20"/>
  <c r="F73" i="20"/>
  <c r="F74" i="20"/>
  <c r="F75" i="20"/>
  <c r="F76" i="20"/>
  <c r="F78" i="20"/>
  <c r="F79" i="20"/>
  <c r="F80" i="20"/>
  <c r="F111" i="20"/>
  <c r="F112" i="20"/>
  <c r="F113" i="20"/>
  <c r="F114" i="20"/>
  <c r="F115" i="20"/>
  <c r="F116" i="20"/>
  <c r="F117" i="20"/>
  <c r="F118" i="20"/>
  <c r="F119" i="20"/>
  <c r="F120" i="20"/>
  <c r="F121" i="20"/>
  <c r="F122" i="20"/>
  <c r="F124" i="20"/>
  <c r="F132" i="20"/>
  <c r="F133" i="20"/>
  <c r="F134" i="20"/>
  <c r="F135" i="20"/>
  <c r="F153" i="20"/>
  <c r="F154" i="20"/>
  <c r="F155" i="20"/>
  <c r="F156" i="20"/>
  <c r="F157" i="20"/>
  <c r="F158" i="20"/>
  <c r="F175" i="20"/>
  <c r="F176" i="20"/>
  <c r="F177" i="20"/>
  <c r="F178" i="20"/>
  <c r="F179" i="20"/>
  <c r="F180" i="20"/>
  <c r="F190" i="20"/>
  <c r="F194" i="20"/>
  <c r="F195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10" i="20"/>
  <c r="F211" i="20"/>
  <c r="F218" i="20"/>
  <c r="F219" i="20"/>
  <c r="F220" i="20"/>
  <c r="F221" i="20"/>
  <c r="F222" i="20"/>
  <c r="F223" i="20"/>
  <c r="F224" i="20"/>
  <c r="F225" i="20"/>
  <c r="F226" i="20"/>
  <c r="F232" i="20"/>
  <c r="F254" i="20"/>
  <c r="F255" i="20"/>
  <c r="F256" i="20"/>
  <c r="G8" i="20"/>
  <c r="G9" i="20"/>
  <c r="G10" i="20"/>
  <c r="G13" i="20"/>
  <c r="G15" i="20"/>
  <c r="G19" i="20"/>
  <c r="G21" i="20"/>
  <c r="G24" i="20"/>
  <c r="G30" i="20"/>
  <c r="G31" i="20"/>
  <c r="G32" i="20"/>
  <c r="G40" i="20"/>
  <c r="F40" i="20"/>
  <c r="F8" i="20"/>
  <c r="F9" i="20"/>
  <c r="F10" i="20"/>
  <c r="F13" i="20"/>
  <c r="F15" i="20"/>
  <c r="F19" i="20"/>
  <c r="F21" i="20"/>
  <c r="F24" i="20"/>
  <c r="F30" i="20"/>
  <c r="F31" i="20"/>
  <c r="F32" i="20"/>
  <c r="O21" i="17"/>
  <c r="O13" i="17"/>
  <c r="O14" i="17"/>
  <c r="O15" i="17"/>
  <c r="O16" i="17"/>
  <c r="O17" i="17"/>
  <c r="O18" i="17"/>
  <c r="O19" i="17"/>
  <c r="O20" i="17"/>
  <c r="O11" i="17"/>
  <c r="O10" i="17"/>
  <c r="L22" i="17"/>
  <c r="K22" i="17"/>
  <c r="S232" i="20"/>
  <c r="U232" i="20"/>
  <c r="Q232" i="20"/>
  <c r="M232" i="20"/>
  <c r="G232" i="20"/>
  <c r="S223" i="20"/>
  <c r="U223" i="20"/>
  <c r="Q223" i="20"/>
  <c r="M223" i="20"/>
  <c r="G223" i="20"/>
  <c r="S219" i="20"/>
  <c r="U219" i="20"/>
  <c r="Q219" i="20"/>
  <c r="M219" i="20"/>
  <c r="G219" i="20"/>
  <c r="S208" i="20"/>
  <c r="U208" i="20"/>
  <c r="Q208" i="20"/>
  <c r="M208" i="20"/>
  <c r="G208" i="20"/>
  <c r="S204" i="20"/>
  <c r="U204" i="20"/>
  <c r="Q204" i="20"/>
  <c r="M204" i="20"/>
  <c r="G204" i="20"/>
  <c r="S200" i="20"/>
  <c r="U200" i="20"/>
  <c r="Q200" i="20"/>
  <c r="M200" i="20"/>
  <c r="G200" i="20"/>
  <c r="S195" i="20"/>
  <c r="U195" i="20"/>
  <c r="Q195" i="20"/>
  <c r="M195" i="20"/>
  <c r="G195" i="20"/>
  <c r="S179" i="20"/>
  <c r="U179" i="20"/>
  <c r="Q179" i="20"/>
  <c r="M179" i="20"/>
  <c r="G179" i="20"/>
  <c r="S175" i="20"/>
  <c r="U175" i="20"/>
  <c r="Q175" i="20"/>
  <c r="M175" i="20"/>
  <c r="G175" i="20"/>
  <c r="S155" i="20"/>
  <c r="U155" i="20"/>
  <c r="Q155" i="20"/>
  <c r="M155" i="20"/>
  <c r="G155" i="20"/>
  <c r="S134" i="20"/>
  <c r="U134" i="20"/>
  <c r="Q134" i="20"/>
  <c r="M134" i="20"/>
  <c r="G134" i="20"/>
  <c r="S121" i="20"/>
  <c r="U121" i="20"/>
  <c r="Q121" i="20"/>
  <c r="M121" i="20"/>
  <c r="G121" i="20"/>
  <c r="S117" i="20"/>
  <c r="U117" i="20"/>
  <c r="Q117" i="20"/>
  <c r="M117" i="20"/>
  <c r="G117" i="20"/>
  <c r="S113" i="20"/>
  <c r="U113" i="20"/>
  <c r="Q113" i="20"/>
  <c r="M113" i="20"/>
  <c r="G113" i="20"/>
  <c r="S79" i="20"/>
  <c r="U79" i="20"/>
  <c r="Q79" i="20"/>
  <c r="M79" i="20"/>
  <c r="G79" i="20"/>
  <c r="S74" i="20"/>
  <c r="U74" i="20"/>
  <c r="Q74" i="20"/>
  <c r="M74" i="20"/>
  <c r="G74" i="20"/>
  <c r="S70" i="20"/>
  <c r="U70" i="20"/>
  <c r="Q70" i="20"/>
  <c r="M70" i="20"/>
  <c r="G70" i="20"/>
  <c r="S66" i="20"/>
  <c r="U66" i="20"/>
  <c r="Q66" i="20"/>
  <c r="M66" i="20"/>
  <c r="G66" i="20"/>
  <c r="S61" i="20"/>
  <c r="U61" i="20"/>
  <c r="Q61" i="20"/>
  <c r="M61" i="20"/>
  <c r="I61" i="20"/>
  <c r="G61" i="20"/>
  <c r="S51" i="20"/>
  <c r="U51" i="20"/>
  <c r="Q51" i="20"/>
  <c r="M51" i="20"/>
  <c r="I51" i="20"/>
  <c r="G51" i="20"/>
  <c r="S44" i="20"/>
  <c r="U44" i="20"/>
  <c r="Q44" i="20"/>
  <c r="M44" i="20"/>
  <c r="I44" i="20"/>
  <c r="G44" i="20"/>
  <c r="S43" i="20"/>
  <c r="U43" i="20"/>
  <c r="Q43" i="20"/>
  <c r="M43" i="20"/>
  <c r="I43" i="20"/>
  <c r="G43" i="20"/>
  <c r="S32" i="20"/>
  <c r="U32" i="20"/>
  <c r="Q32" i="20"/>
  <c r="M32" i="20"/>
  <c r="I32" i="20"/>
  <c r="S24" i="20"/>
  <c r="U24" i="20"/>
  <c r="Q24" i="20"/>
  <c r="M24" i="20"/>
  <c r="I24" i="20"/>
  <c r="S13" i="20"/>
  <c r="U13" i="20"/>
  <c r="Q13" i="20"/>
  <c r="M13" i="20"/>
  <c r="I13" i="20"/>
</calcChain>
</file>

<file path=xl/sharedStrings.xml><?xml version="1.0" encoding="utf-8"?>
<sst xmlns="http://schemas.openxmlformats.org/spreadsheetml/2006/main" count="369" uniqueCount="341">
  <si>
    <t>FES</t>
  </si>
  <si>
    <t>Transmitancia</t>
  </si>
  <si>
    <t>[W/m2K]</t>
  </si>
  <si>
    <t>Nro</t>
  </si>
  <si>
    <t>Orientacion</t>
  </si>
  <si>
    <t>Norte - 341° a 20°</t>
  </si>
  <si>
    <t>Este - 21° a 160°</t>
  </si>
  <si>
    <t>Sur - 161° a 200°</t>
  </si>
  <si>
    <t>Oeste - 201° a 340°</t>
  </si>
  <si>
    <t>Transmitancia térmica (K) [W/m² K]</t>
  </si>
  <si>
    <t>Superficies semitransparentes</t>
  </si>
  <si>
    <t>Maximos</t>
  </si>
  <si>
    <t>Sin Proteccion</t>
  </si>
  <si>
    <t>Parasol horizontal fijo con proporcion 1:2 saliente- altura</t>
  </si>
  <si>
    <t>Parasoles verticales moviles</t>
  </si>
  <si>
    <t>Tipo de vidrio</t>
  </si>
  <si>
    <t>Policarbonato macizo transparente incoloro de 3 mm</t>
  </si>
  <si>
    <t>Posicion</t>
  </si>
  <si>
    <t>Proteccion</t>
  </si>
  <si>
    <t xml:space="preserve">Descripción </t>
  </si>
  <si>
    <t>Orientación</t>
  </si>
  <si>
    <t>Factor de Expos. Solar</t>
  </si>
  <si>
    <t>Parasol horiz. fijo con proporcion 1:2 saliente-altura</t>
  </si>
  <si>
    <t>Transmit. [W/m2K]</t>
  </si>
  <si>
    <t xml:space="preserve">Firma: </t>
  </si>
  <si>
    <t>ORDENANZA Nº 8757/11</t>
  </si>
  <si>
    <t>Fecha:</t>
  </si>
  <si>
    <t>Nombre y Apellido del Propietario:</t>
  </si>
  <si>
    <t>Nombre y Apellido del Profesional:</t>
  </si>
  <si>
    <t>Inmueble:  Sección:                  Manzana:                 Gráfico:              S/División:              S/Parcela:</t>
  </si>
  <si>
    <t>Valor máximo admisible</t>
  </si>
  <si>
    <t>Sin Protección</t>
  </si>
  <si>
    <r>
      <t>PLANILLA 3:</t>
    </r>
    <r>
      <rPr>
        <b/>
        <sz val="11"/>
        <color indexed="8"/>
        <rFont val="Arial"/>
        <family val="2"/>
      </rPr>
      <t xml:space="preserve">  Verificación de Transmitancia Térmica y Factor de Exposición Solar de Cerramientos Transparentes.  </t>
    </r>
  </si>
  <si>
    <t>U Glass simple</t>
  </si>
  <si>
    <t>U Glass doble</t>
  </si>
  <si>
    <t>Ladrillos de vidrio de 8 cm con una camara</t>
  </si>
  <si>
    <t>Ladrillos de vidrio de 16 cm con dos camaras</t>
  </si>
  <si>
    <t>Policarbonato incoloro con 2 camaras espesor 10 mm</t>
  </si>
  <si>
    <t>Policarbonato opalino satinado con 2 camaras espesor 10 mm</t>
  </si>
  <si>
    <t xml:space="preserve">Persiana exterior con tablillas inclinadas </t>
  </si>
  <si>
    <t>Cortina exterior de tela o toldo.</t>
  </si>
  <si>
    <t>Persiana exterior con tablillas inclinadas</t>
  </si>
  <si>
    <t>Cortina exterior de tela o toldo</t>
  </si>
  <si>
    <t>Obstaculos cercano en el horizonte</t>
  </si>
  <si>
    <t>Postigo hermético</t>
  </si>
  <si>
    <t>Monolitico Incoloro (crudo, templado o laminado) 3mm</t>
  </si>
  <si>
    <t>Monolitico Incoloro (crudo, templado o laminado) 4mm</t>
  </si>
  <si>
    <t>Monolitico Incoloro (crudo, templado o laminado) 6mm</t>
  </si>
  <si>
    <t>Monolitico Incoloro (crudo, templado o laminado) 8mm</t>
  </si>
  <si>
    <t>DVH cámara de 12mm Incolor exterior 4mm y aire en su interior. Vidrio incoloro interior 4mm. ( 4+12+4 )</t>
  </si>
  <si>
    <t>DVH cámara de 12mm Incolor exterior 6mm y aire en su interior. Vidrio incoloro interior 6mm. ( 6+12+6 )</t>
  </si>
  <si>
    <t>DVH cámara de 12mm Incolor exterior 4mm y aire en su interior. Vidrio interior Baja Emisividad de 6mm. ( 4+12+6 )</t>
  </si>
  <si>
    <t>DVH cámara de 12mm Incolor exterior 6mm y aire en su interior. Vidrio interior Baja Emisividad de 6mm. ( 6+12+6 )</t>
  </si>
  <si>
    <t>lucernarios / inf. 60 º</t>
  </si>
  <si>
    <t>Cortina exterior Microperforada</t>
  </si>
  <si>
    <t>Postigo hermético exterior</t>
  </si>
  <si>
    <t>Factor Solar Datos CAVIPLAN</t>
  </si>
  <si>
    <t>de iram</t>
  </si>
  <si>
    <t>DVH cámara de 12mm Incolor exterior 3mm y aire en su interior. Vidrio incoloro interior 3mm. ( 3+12+3 )</t>
  </si>
  <si>
    <t>DVH cámara de 15mm Incolor exterior 6mm y 90% argón en su interior. Vidrio interior Baja Emisividad de 6mm. ( 6+15+6 ).</t>
  </si>
  <si>
    <r>
      <t xml:space="preserve">DVH cámara de 15mm Pirolitico de control solar, baja reflectividad y baja emisividad sobre incoloro exterior 6mm y 90% argón en su interior. Vidrio interior Baja Emisividad de 6mm. ( 6+15+6 ). </t>
    </r>
    <r>
      <rPr>
        <b/>
        <sz val="10"/>
        <color indexed="17"/>
        <rFont val="Arial"/>
        <family val="2"/>
      </rPr>
      <t>(Solar-E On Clear +15+ Energy Advantage Low-E VASA o Similar)</t>
    </r>
  </si>
  <si>
    <r>
      <t>DVH cámara de 15mm coloreado en su masa Azul Intenso  exterior  6mm y 90% argón en su interior. Vidrio interior Baja Emisividad de 6mm. ( 6+15+6 ).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Artic Blue / Super Tint +15+ Energy Advantage Low-E VASA o Similar)</t>
    </r>
  </si>
  <si>
    <r>
      <t>DVH cámara de 15mm coloreado en su masa Verde Intenso exterior  6mm y 90% argón en su interior. Vidrio interior Baja Emisividad de 6mm. ( 6+15+6 ).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Evergreen / Super Tint +15+ Energy Advantage Low-E VASA o Similar)</t>
    </r>
  </si>
  <si>
    <r>
      <t xml:space="preserve">DVH cámara de 15mm coloreado en su masa Verde exterior 6mm y 90% argón en su interior. Vidrio interior Baja Emisividad de 6mm. ( 6+15+6 ). </t>
    </r>
    <r>
      <rPr>
        <b/>
        <sz val="10"/>
        <color indexed="17"/>
        <rFont val="Arial"/>
        <family val="2"/>
      </rPr>
      <t>(Float Verde / Super Tint +15+ Energy Advantage Low-E VASA o Similar)</t>
    </r>
  </si>
  <si>
    <r>
      <t>DVH cámara de 15mm coloreado en su masa Bronce Exterior 6mm y 90% argón en su interior. Vidrio interior Baja Emisividad de 6mm. ( 6+15+6 ).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Bronce / Super Tint +15+ Energy Advantage Low-E VASA o Similar)</t>
    </r>
  </si>
  <si>
    <r>
      <t xml:space="preserve">DVH cámara de 15mm coloreado en su masa Gris Exterior 6mm y 90% argón en su interior. Vidrio interior Baja Emisividad de 6mm. ( 6+15+6 ). </t>
    </r>
    <r>
      <rPr>
        <b/>
        <sz val="10"/>
        <color indexed="17"/>
        <rFont val="Arial"/>
        <family val="2"/>
      </rPr>
      <t>(Float Gris / Super Tint +15+ Energy Advantage Low-E VASA o Similar)</t>
    </r>
  </si>
  <si>
    <r>
      <t xml:space="preserve">DVH cámara de 12mm de control solar y  </t>
    </r>
    <r>
      <rPr>
        <b/>
        <sz val="10"/>
        <rFont val="Arial"/>
        <family val="2"/>
      </rPr>
      <t>reflectividad alta coating verde plateado S/Verde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(6+12+6 )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Silver 20 on green+12+ Neutral 70 Low-E GUARDIAN o Similar)</t>
    </r>
  </si>
  <si>
    <r>
      <t xml:space="preserve">DVH cámara de 12mm de control solar y  </t>
    </r>
    <r>
      <rPr>
        <b/>
        <sz val="10"/>
        <rFont val="Arial"/>
        <family val="2"/>
      </rPr>
      <t>reflectividad alta coating verde plateado S/Verde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(6+12+6 )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Neutral 14 on green+12+ Neutral 70 Low-E GUARDIAN o Similar)</t>
    </r>
  </si>
  <si>
    <r>
      <t xml:space="preserve">DVH cámara de 12mm de control solar y </t>
    </r>
    <r>
      <rPr>
        <b/>
        <sz val="10"/>
        <rFont val="Arial"/>
        <family val="2"/>
      </rPr>
      <t xml:space="preserve">reflectividad media coating verde S/Gris </t>
    </r>
    <r>
      <rPr>
        <sz val="10"/>
        <rFont val="Arial"/>
        <family val="2"/>
      </rPr>
      <t xml:space="preserve">en cara exterior y aire en su interior. Vidrio interior con coating de baja emisividad. </t>
    </r>
    <r>
      <rPr>
        <b/>
        <sz val="10"/>
        <rFont val="Arial"/>
        <family val="2"/>
      </rPr>
      <t>(6+12+6 )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AG33 on gray+12+ Neutral 70 Low-E GUARDIAN o Similar)</t>
    </r>
  </si>
  <si>
    <r>
      <t xml:space="preserve">DVH cámara de 12mm de control solar y </t>
    </r>
    <r>
      <rPr>
        <b/>
        <sz val="10"/>
        <rFont val="Arial"/>
        <family val="2"/>
      </rPr>
      <t xml:space="preserve">reflectividad media coating verde azulino S/Verde </t>
    </r>
    <r>
      <rPr>
        <sz val="10"/>
        <rFont val="Arial"/>
        <family val="2"/>
      </rPr>
      <t xml:space="preserve">en cara exterior y aire en su interior. Vidrio interior con coating de baja emisividad. </t>
    </r>
    <r>
      <rPr>
        <b/>
        <sz val="10"/>
        <rFont val="Arial"/>
        <family val="2"/>
      </rPr>
      <t>(6+12+6 )</t>
    </r>
    <r>
      <rPr>
        <sz val="10"/>
        <rFont val="Arial"/>
        <family val="2"/>
      </rPr>
      <t>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Silver 32 on green+12+ Neutral 70 Low-E GUARDIAN o Similar)</t>
    </r>
  </si>
  <si>
    <r>
      <t xml:space="preserve">DVH cámara de 12mm de control solar y </t>
    </r>
    <r>
      <rPr>
        <b/>
        <sz val="10"/>
        <rFont val="Arial"/>
        <family val="2"/>
      </rPr>
      <t xml:space="preserve">reflectividad media coating verde S/Verde </t>
    </r>
    <r>
      <rPr>
        <sz val="10"/>
        <rFont val="Arial"/>
        <family val="2"/>
      </rPr>
      <t xml:space="preserve">en cara exterior y aire en su interior. Vidrio interior con coating de baja emisividad. </t>
    </r>
    <r>
      <rPr>
        <b/>
        <sz val="10"/>
        <rFont val="Arial"/>
        <family val="2"/>
      </rPr>
      <t>(6+12+6 )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AG33 on green+12+ Neutral 70 GUARDIAN o Similar)</t>
    </r>
  </si>
  <si>
    <r>
      <t xml:space="preserve">DVH cámara de 12mm de control solar y  </t>
    </r>
    <r>
      <rPr>
        <b/>
        <sz val="10"/>
        <rFont val="Arial"/>
        <family val="2"/>
      </rPr>
      <t>reflectividad baja coating verde S/Verde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(6+12+6 )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Light Blue 52 on green+12+ Neutral 70 Low-E GUARDIAN o Similar)</t>
    </r>
  </si>
  <si>
    <r>
      <t xml:space="preserve">DVH cámara de 12mm de control solar y  </t>
    </r>
    <r>
      <rPr>
        <b/>
        <sz val="10"/>
        <rFont val="Arial"/>
        <family val="2"/>
      </rPr>
      <t>reflectividad baja coating verde S/Verde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(6+12+6 )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Neutral Plus 41 on green+12+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</si>
  <si>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baja coating neutro S/Verde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>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Neutral Plus 41 on green+12+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</si>
  <si>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baja coating gris S/Gris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Neutral Plus 41 on gray+12+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</si>
  <si>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baja coating Verde Celeste S/Verde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Light Blue 52 on green+12+ Neutral 70 Low-E GUARDIAN o Similar)</t>
    </r>
  </si>
  <si>
    <r>
      <t xml:space="preserve">DVH cámara de 12mm. Laminado control solar y </t>
    </r>
    <r>
      <rPr>
        <b/>
        <sz val="10"/>
        <rFont val="Arial"/>
        <family val="2"/>
      </rPr>
      <t xml:space="preserve">reflectividad media coating gris S/Gris </t>
    </r>
    <r>
      <rPr>
        <sz val="10"/>
        <rFont val="Arial"/>
        <family val="2"/>
      </rPr>
      <t xml:space="preserve">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AG33 on gray+12+ Neutral 70 Low-E GUARDIAN o Similar)</t>
    </r>
  </si>
  <si>
    <r>
      <t xml:space="preserve">DVH cámara de 12mm. Laminado control solar y </t>
    </r>
    <r>
      <rPr>
        <b/>
        <sz val="10"/>
        <rFont val="Arial"/>
        <family val="2"/>
      </rPr>
      <t xml:space="preserve">reflectividad media coating verde S/Verde </t>
    </r>
    <r>
      <rPr>
        <sz val="10"/>
        <rFont val="Arial"/>
        <family val="2"/>
      </rPr>
      <t xml:space="preserve">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AG33 on green+12+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</si>
  <si>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verde plateado S/Verde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Neutral 14 on green+12+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</si>
  <si>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verde plateado S/Verde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Silver 20 on green+12+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</si>
  <si>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verde azulino S/Verde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Silver 32 on green+12+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</si>
  <si>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azul intenso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Royal Blue 20 on clear+12+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</si>
  <si>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 xml:space="preserve">reflectividad alta coating bronce reflectivo </t>
    </r>
    <r>
      <rPr>
        <sz val="10"/>
        <rFont val="Arial"/>
        <family val="2"/>
      </rPr>
      <t xml:space="preserve">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Reflect on clear+12+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</si>
  <si>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plata grisaceo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Neutral 14 on clear+12+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</si>
  <si>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gris plata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Silver 32 on clear+12+ Neutral 70 Low-E GUARDIAN o Similar)</t>
    </r>
  </si>
  <si>
    <r>
      <rPr>
        <sz val="10"/>
        <rFont val="Arial"/>
        <family val="2"/>
      </rPr>
      <t>DVH cámara de 12mm. Laminado de control solar</t>
    </r>
    <r>
      <rPr>
        <b/>
        <sz val="10"/>
        <rFont val="Arial"/>
        <family val="2"/>
      </rPr>
      <t xml:space="preserve"> y  reflectividad alta coating plata grisaceo </t>
    </r>
    <r>
      <rPr>
        <sz val="10"/>
        <rFont val="Arial"/>
        <family val="2"/>
      </rPr>
      <t xml:space="preserve">en cara exterior y aire en su interior. Vidrio interior con coating de baja emisividad. 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>.</t>
    </r>
    <r>
      <rPr>
        <b/>
        <sz val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Silver 20 on clear+12+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</si>
  <si>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media coating azul</t>
    </r>
    <r>
      <rPr>
        <sz val="10"/>
        <rFont val="Arial"/>
        <family val="2"/>
      </rPr>
      <t xml:space="preserve"> en cara exterior y aire en su interior. Vidrio interior con coating de baja emisividad. 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Royal Blue 30 on clear+12+ Neutral 70 Low-E GUARDIAN o Similar)</t>
    </r>
  </si>
  <si>
    <r>
      <t>DVH cámara de 12mm. Laminado de control solar y</t>
    </r>
    <r>
      <rPr>
        <b/>
        <sz val="10"/>
        <rFont val="Arial"/>
        <family val="2"/>
      </rPr>
      <t xml:space="preserve"> reflectividad media coating incoloro</t>
    </r>
    <r>
      <rPr>
        <sz val="10"/>
        <rFont val="Arial"/>
        <family val="2"/>
      </rPr>
      <t xml:space="preserve"> en cara exterior y aire en su interior. Vidrio interior con coating de baja emisividad. 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AG33 on clear+12+ Neutral 70 Low-E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</si>
  <si>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baja coating neutro</t>
    </r>
    <r>
      <rPr>
        <sz val="10"/>
        <rFont val="Arial"/>
        <family val="2"/>
      </rPr>
      <t xml:space="preserve"> en cara exterior y aire en su interior. Vidrio interior con coating de baja emisividad.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Neutral Plus 41 on clear+12+ Neutral 70 Low-E GUARDIAN o Similar)</t>
    </r>
  </si>
  <si>
    <r>
      <t xml:space="preserve">DVH cámara de 12mm. Laminado de control solar y </t>
    </r>
    <r>
      <rPr>
        <b/>
        <sz val="10"/>
        <rFont val="Arial"/>
        <family val="2"/>
      </rPr>
      <t>reflectividad baja coating Celeste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grisaseo</t>
    </r>
    <r>
      <rPr>
        <sz val="10"/>
        <rFont val="Arial"/>
        <family val="2"/>
      </rPr>
      <t xml:space="preserve"> en cara exterior y aire en su interior. Vidrio interior con coating de baja emisividad.</t>
    </r>
    <r>
      <rPr>
        <b/>
        <sz val="10"/>
        <rFont val="Arial"/>
        <family val="2"/>
      </rPr>
      <t>(4+4/12/6 )</t>
    </r>
    <r>
      <rPr>
        <sz val="10"/>
        <rFont val="Arial"/>
        <family val="2"/>
      </rPr>
      <t>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Light Blue 52 on clear+12+ Neutral 70 GUARDIAN o Similar)</t>
    </r>
  </si>
  <si>
    <r>
      <t>DVH cámara de 12mm Pirolitico de control solar, baja reflectividad y baja emisividad sobre gris intenso exterior 6mm y aire en su interior. Vidrio interior Baja Emisividad de 6mm. ( 6+12+6 ).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(Solar-E On Grey +12+Energy Advantage Low-E VASA o Similar)</t>
    </r>
  </si>
  <si>
    <r>
      <t>DVH cámara de 12mm Pirolitico de control solar, baja reflectividad y baja emisividad sobre incoloro exterior 6mm y aire en su interior. Vidrio interior Baja Emisividad de 6mm. ( 6+12+6 ).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(Solar-E On Clear +12+ Energy Advantage Low-E VASA o Similar)</t>
    </r>
  </si>
  <si>
    <r>
      <t xml:space="preserve">DVH cámara de 12mm coloreado en su masa Gris Intenso exterior 6mm y aire en su interior. Vidrio interior Baja Emisividad de 6mm. ( 6+12+6 ). </t>
    </r>
    <r>
      <rPr>
        <b/>
        <sz val="10"/>
        <color indexed="17"/>
        <rFont val="Arial"/>
        <family val="2"/>
      </rPr>
      <t>(Float Supergrey / Super Tint +12+ Energy Advantage Low-E VASA o Similar)</t>
    </r>
  </si>
  <si>
    <r>
      <t xml:space="preserve">DVH cámara de 12mm coloreado en su masa Azul Intenso exterior 6mm y aire en su interior. Vidrio interior Baja Emisividad de 6mm. ( 6+12+6 ). </t>
    </r>
    <r>
      <rPr>
        <b/>
        <sz val="10"/>
        <color indexed="17"/>
        <rFont val="Arial"/>
        <family val="2"/>
      </rPr>
      <t>(Float Artic Blue / Super Tint + 12+ Energy Advantage Low-E VASA o Similar)</t>
    </r>
  </si>
  <si>
    <r>
      <t xml:space="preserve">DVH cámara de 12mm coloreado en su masa Verde Intenso exterior 6mm y aire en su interior. Vidrio interior Baja Emisividad de 6mm. ( 6+12+6 ). </t>
    </r>
    <r>
      <rPr>
        <b/>
        <sz val="10"/>
        <color indexed="17"/>
        <rFont val="Arial"/>
        <family val="2"/>
      </rPr>
      <t>(Float Evergreen / Super Tint +12+ Energy Advantage Low-E VASA o Similar)</t>
    </r>
  </si>
  <si>
    <r>
      <t xml:space="preserve">DVH cámara de 12mm Magnetrónico capa blanda de control solar, muy alta selectividad y baja emisividad sobre incoloro coating transparente 6mm y aire en su interior. Vidrio incoloro interior 6mm. ( 6+12+6 ). </t>
    </r>
    <r>
      <rPr>
        <b/>
        <sz val="10"/>
        <color indexed="17"/>
        <rFont val="Arial"/>
        <family val="2"/>
      </rPr>
      <t>(SunGuard SNX50 GUARDIAN o Similar)</t>
    </r>
  </si>
  <si>
    <r>
      <t xml:space="preserve">DVH cámara de 12mm Magnetrónico capa blanda de control solar, muy alta selectividad y baja emisividad sobre incoloro coating transparente 6mm y aire en su interior. Vidrio incoloro interior 6mm. ( 6+12+6 ). </t>
    </r>
    <r>
      <rPr>
        <b/>
        <sz val="10"/>
        <color indexed="17"/>
        <rFont val="Arial"/>
        <family val="2"/>
      </rPr>
      <t>(SunGuard SNX60 GUARDIAN o Similar)</t>
    </r>
  </si>
  <si>
    <r>
      <t xml:space="preserve">DVH cámara de 12mm Magnetrónico capa blanda de control solar, alta selectividad y baja emisividad sobre incoloro coating neutro azulino verdoso 6mm y aire en su interior. Vidrio incoloro interior 6mm. ( 6+12+6 ). </t>
    </r>
    <r>
      <rPr>
        <b/>
        <sz val="10"/>
        <color indexed="17"/>
        <rFont val="Arial"/>
        <family val="2"/>
      </rPr>
      <t>(SunGuard SN29/18 GUARDIAN o Similar)</t>
    </r>
  </si>
  <si>
    <r>
      <t xml:space="preserve">DVH cámara de 12mm Magnetrónico capa blanda de control solar, alta selectividad y baja emisividad sobre incoloro coating neutro azulino 6mm y aire en su interior. Vidrio incoloro interior 6mm. ( 6+12+6 ). </t>
    </r>
    <r>
      <rPr>
        <b/>
        <sz val="10"/>
        <color indexed="17"/>
        <rFont val="Arial"/>
        <family val="2"/>
      </rPr>
      <t>(SunGuard SN40/23 GUARDIAN o Similar)</t>
    </r>
  </si>
  <si>
    <r>
      <t xml:space="preserve">DVH cámara de 12mm Magnetrónico capa blanda de control solar, alta selectividad y baja emisividad sobre incoloro coating transparente neutro celeste 6mm y aire en su interior. Vidrio incoloro interior 6mm. ( 6+12+6 ). </t>
    </r>
    <r>
      <rPr>
        <b/>
        <sz val="10"/>
        <color indexed="17"/>
        <rFont val="Arial"/>
        <family val="2"/>
      </rPr>
      <t>(SunGuard SN70/35 GUARDIAN o Similar)</t>
    </r>
  </si>
  <si>
    <r>
      <t xml:space="preserve">DVH cámara de 12mm Magnetrónico capa blanda de control solar, alta selectividad y baja emisividad sobre incoloro coating transparente neutro celeste 6mm y aire en su interior. Vidrio incoloro interior 6mm. ( 6+12+6 ). </t>
    </r>
    <r>
      <rPr>
        <b/>
        <sz val="10"/>
        <color indexed="17"/>
        <rFont val="Arial"/>
        <family val="2"/>
      </rPr>
      <t>(SunGuard SN62/34 GUARDIAN o Similar)</t>
    </r>
  </si>
  <si>
    <r>
      <t xml:space="preserve">DVH cámara de 12mm Magnetrónico capa blanda de control solar, alta selectividad y baja emisividad sobre incoloro coating transparente 6mm y aire en su interior. Vidrio incoloro interior 6mm. ( 6+12+6 ). </t>
    </r>
    <r>
      <rPr>
        <b/>
        <sz val="10"/>
        <color indexed="17"/>
        <rFont val="Arial"/>
        <family val="2"/>
      </rPr>
      <t>(SunGuard SN51/28 GUARDIAN o Similar)</t>
    </r>
  </si>
  <si>
    <r>
      <t>DVH cámara de 12mm Magnetrónico capa blanda de control solar, selectivos y baja emisividad sobre azul coating neutro 6mm y aire en su interior. Vidrio incoloro interior 6mm. ( 6+12+6 ).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(Cool Lite KNT755 +12+inc. VASA o Similar)</t>
    </r>
  </si>
  <si>
    <r>
      <t>DVH cámara de 12mm Magnetrónico capa blanda de control solar, selectivos y baja emisividad sobre verde coating neutro 6mm y aire en su interior. Vidrio incoloro interior 6mm. ( 6+12+6 ).</t>
    </r>
    <r>
      <rPr>
        <b/>
        <sz val="10"/>
        <color indexed="17"/>
        <rFont val="Arial"/>
        <family val="2"/>
      </rPr>
      <t xml:space="preserve"> (Cool Lite KNT455 +12+inc. VASA o Similar)</t>
    </r>
  </si>
  <si>
    <r>
      <t>DVH cámara de 12mm Magnetrónico capa blanda de control solar, selectivos y baja emisividad sobre incoloro coating neutro 6mm y aire en su interior. Vidrio incoloro interior 6mm. ( 6+12+6 ).</t>
    </r>
    <r>
      <rPr>
        <b/>
        <sz val="10"/>
        <color indexed="17"/>
        <rFont val="Arial"/>
        <family val="2"/>
      </rPr>
      <t xml:space="preserve"> (Cool Lite KNT164 +12+inc. VASA o Similar)</t>
    </r>
  </si>
  <si>
    <r>
      <t xml:space="preserve">DVH cámara de 12mm Magnetrónico capa blanda de control solar, selectivos y baja emisividad sobre incoloro coating celeste 6mm y aire en su interior. Vidrio incoloro interior 6mm. ( 6+12+6 ). </t>
    </r>
    <r>
      <rPr>
        <b/>
        <sz val="10"/>
        <color indexed="17"/>
        <rFont val="Arial"/>
        <family val="2"/>
      </rPr>
      <t>(Cool Lite KNT155 +12+inc. VASA o Similar)</t>
    </r>
  </si>
  <si>
    <r>
      <t xml:space="preserve">DVH cámara de 12mm Magnetrónico capa blanda de control solar, selectivos y baja emisividad sobre incoloro coating azul 6mm y aire en su interior. Vidrio incoloro interior 6mm. ( 6+12+6 ). </t>
    </r>
    <r>
      <rPr>
        <b/>
        <sz val="10"/>
        <color indexed="17"/>
        <rFont val="Arial"/>
        <family val="2"/>
      </rPr>
      <t>(Cool Lite KBT140 +12+inc. VASA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</si>
  <si>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incoloro coating gris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(Cool Lite KNT140 +12+inc. VASA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</si>
  <si>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Bronce coating neutro refl. Suave.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AG43 on bronze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</si>
  <si>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Bronce coating neutro refl. Suave.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Neutral Plus 50 on bronze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</si>
  <si>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Bronce coating inocoloro</t>
    </r>
    <r>
      <rPr>
        <sz val="10"/>
        <rFont val="Arial"/>
        <family val="2"/>
      </rPr>
      <t xml:space="preserve"> 6mm y aire en su interior. Vidrio incoloro interior 6mm. ( 6+12+6 ).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HP Neutral 70 on bronze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</si>
  <si>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Gris coating neutro refl. Suave.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Neutral Plus 50 on gray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</si>
  <si>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Gris coating neutro refl. Suave.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AG43 on gray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</si>
  <si>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Gris coating inocoloro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Neutral 70 on gray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</si>
  <si>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Verde coating refl. Suave azul.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Royal Blue 40 on clear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</si>
  <si>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Verde coating neutro gris azulino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Neutral 40 on green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</si>
  <si>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Verde coating refl. Suave gris azulino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AG43 on green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</si>
  <si>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Verde coating refl. Suave inc.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Neutral Plus 50 on green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</si>
  <si>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Verde coating celeste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Light Blue 63 on green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</si>
  <si>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Verde coating inocoloro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Neutral 55 on green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</si>
  <si>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Verde coating inocoloro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Neutral 70 on green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</si>
  <si>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incoloro coating refl. Suave azul.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Royal Blue 40 on clear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</si>
  <si>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incoloro coating neutro gris azulino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Neutral 40 on clear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</si>
  <si>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incoloro coating refl. Suave gris azulino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AG43 on clear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</si>
  <si>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incoloro coating refl. Suave inc.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Neutral Plus 50 on clear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</si>
  <si>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incoloro coating incoloro</t>
    </r>
    <r>
      <rPr>
        <sz val="10"/>
        <rFont val="Arial"/>
        <family val="2"/>
      </rPr>
      <t xml:space="preserve"> 6mm y aire en su interior. Vidrio incoloro interior 6mm. ( 6+12+6 ).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HP Neutral 70 on clear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</si>
  <si>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incoloro coating celeste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Light Blue 63 on clear GUARDIAN o Similar)</t>
    </r>
  </si>
  <si>
    <r>
      <t xml:space="preserve">DVH cámara de 12mm Magnetrónico capa blanda de control solar, selectivos y baja emisividad </t>
    </r>
    <r>
      <rPr>
        <b/>
        <sz val="10"/>
        <rFont val="Arial"/>
        <family val="2"/>
      </rPr>
      <t>sobre incoloro coating inocoloro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(SunGuard HP Neutral 55 on clear GUARDIAN o Similar)</t>
    </r>
  </si>
  <si>
    <r>
      <t xml:space="preserve">DVH cámara de 12mm de control solar y  </t>
    </r>
    <r>
      <rPr>
        <b/>
        <sz val="10"/>
        <rFont val="Arial"/>
        <family val="2"/>
      </rPr>
      <t>reflectividad alta coating verde plateado S/Verde</t>
    </r>
    <r>
      <rPr>
        <sz val="10"/>
        <rFont val="Arial"/>
        <family val="2"/>
      </rPr>
      <t xml:space="preserve"> en cara exterior y aire en su interior. Vidrio incoloro interior 6mm.</t>
    </r>
    <r>
      <rPr>
        <b/>
        <sz val="10"/>
        <rFont val="Arial"/>
        <family val="2"/>
      </rPr>
      <t xml:space="preserve"> (6+12+6 )</t>
    </r>
    <r>
      <rPr>
        <sz val="10"/>
        <rFont val="Arial"/>
        <family val="2"/>
      </rPr>
      <t>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Silver 20 on green GUARDIAN o Similar)</t>
    </r>
  </si>
  <si>
    <r>
      <t xml:space="preserve">DVH cámara de 12mm de control solar y  </t>
    </r>
    <r>
      <rPr>
        <b/>
        <sz val="10"/>
        <rFont val="Arial"/>
        <family val="2"/>
      </rPr>
      <t>reflectividad alta coating verde plateado S/Verde</t>
    </r>
    <r>
      <rPr>
        <sz val="10"/>
        <rFont val="Arial"/>
        <family val="2"/>
      </rPr>
      <t xml:space="preserve"> en cara exterior y aire en su interior. Vidrio incoloro interior 6mm.</t>
    </r>
    <r>
      <rPr>
        <b/>
        <sz val="10"/>
        <rFont val="Arial"/>
        <family val="2"/>
      </rPr>
      <t xml:space="preserve"> (6+12+6 )</t>
    </r>
    <r>
      <rPr>
        <sz val="10"/>
        <rFont val="Arial"/>
        <family val="2"/>
      </rPr>
      <t>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Neutral 14 on green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</si>
  <si>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verde plateado S/Verde</t>
    </r>
    <r>
      <rPr>
        <sz val="10"/>
        <rFont val="Arial"/>
        <family val="2"/>
      </rPr>
      <t xml:space="preserve"> en cara exterior y aire en su interior. Vidrio incoloro interior 6mm.</t>
    </r>
    <r>
      <rPr>
        <b/>
        <sz val="10"/>
        <rFont val="Arial"/>
        <family val="2"/>
      </rPr>
      <t xml:space="preserve"> 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Neutral 14 on green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</si>
  <si>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verde plateado S/Verde</t>
    </r>
    <r>
      <rPr>
        <sz val="10"/>
        <rFont val="Arial"/>
        <family val="2"/>
      </rPr>
      <t xml:space="preserve"> en cara exterior y aire en su interior. Vidrio incoloro interior 6mm.</t>
    </r>
    <r>
      <rPr>
        <b/>
        <sz val="10"/>
        <rFont val="Arial"/>
        <family val="2"/>
      </rPr>
      <t xml:space="preserve"> (4+4+12+6 )</t>
    </r>
    <r>
      <rPr>
        <sz val="10"/>
        <rFont val="Arial"/>
        <family val="2"/>
      </rPr>
      <t>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Silver 20 on green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</si>
  <si>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verde azulino S/Verde</t>
    </r>
    <r>
      <rPr>
        <sz val="10"/>
        <rFont val="Arial"/>
        <family val="2"/>
      </rPr>
      <t xml:space="preserve"> en cara exterior y aire en su interior. Vidrio incoloro interior 6mm.</t>
    </r>
    <r>
      <rPr>
        <b/>
        <sz val="10"/>
        <rFont val="Arial"/>
        <family val="2"/>
      </rPr>
      <t xml:space="preserve"> 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Silver 32 on green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</si>
  <si>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azul intenso</t>
    </r>
    <r>
      <rPr>
        <sz val="10"/>
        <rFont val="Arial"/>
        <family val="2"/>
      </rPr>
      <t xml:space="preserve"> en cara exterior y aire en su interior. Vidrio incoloro interior 6mm.</t>
    </r>
    <r>
      <rPr>
        <b/>
        <sz val="10"/>
        <rFont val="Arial"/>
        <family val="2"/>
      </rPr>
      <t xml:space="preserve"> 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Royal Blue 20 on clear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</si>
  <si>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 xml:space="preserve">reflectividad alta coating bronce reflectivo </t>
    </r>
    <r>
      <rPr>
        <sz val="10"/>
        <rFont val="Arial"/>
        <family val="2"/>
      </rPr>
      <t xml:space="preserve">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Reflect on clear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</si>
  <si>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plata grisaceo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Neutral 14 on clear GUARDIAN o Similar)</t>
    </r>
  </si>
  <si>
    <r>
      <rPr>
        <sz val="10"/>
        <rFont val="Arial"/>
        <family val="2"/>
      </rPr>
      <t>DVH cámara de 12mm. Laminado de control solar</t>
    </r>
    <r>
      <rPr>
        <b/>
        <sz val="10"/>
        <rFont val="Arial"/>
        <family val="2"/>
      </rPr>
      <t xml:space="preserve"> y  reflectividad alta coating plata grisaceo </t>
    </r>
    <r>
      <rPr>
        <sz val="10"/>
        <rFont val="Arial"/>
        <family val="2"/>
      </rPr>
      <t xml:space="preserve">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>.</t>
    </r>
    <r>
      <rPr>
        <b/>
        <sz val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Silver 20 on clear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</si>
  <si>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alta coating gris plata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Silver 32 on clear GUARDIAN o Similar)</t>
    </r>
  </si>
  <si>
    <r>
      <t xml:space="preserve">DVH cámara de 12mm de control solar y </t>
    </r>
    <r>
      <rPr>
        <b/>
        <sz val="10"/>
        <rFont val="Arial"/>
        <family val="2"/>
      </rPr>
      <t xml:space="preserve">reflectividad media coating verde S/Gris </t>
    </r>
    <r>
      <rPr>
        <sz val="10"/>
        <rFont val="Arial"/>
        <family val="2"/>
      </rPr>
      <t>en cara exterior y aire en su interior. Vidrio incoloro interior 6mm.</t>
    </r>
    <r>
      <rPr>
        <b/>
        <sz val="10"/>
        <rFont val="Arial"/>
        <family val="2"/>
      </rPr>
      <t xml:space="preserve"> (6+12+6 )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AG33 on gray GUARDIAN o Similar)</t>
    </r>
  </si>
  <si>
    <r>
      <t xml:space="preserve">DVH cámara de 12mm de control solar y </t>
    </r>
    <r>
      <rPr>
        <b/>
        <sz val="10"/>
        <rFont val="Arial"/>
        <family val="2"/>
      </rPr>
      <t xml:space="preserve">reflectividad media coating verde azulino S/Verde </t>
    </r>
    <r>
      <rPr>
        <sz val="10"/>
        <rFont val="Arial"/>
        <family val="2"/>
      </rPr>
      <t>en cara exterior y aire en su interior. Vidrio incoloro interior 6mm.</t>
    </r>
    <r>
      <rPr>
        <b/>
        <sz val="10"/>
        <rFont val="Arial"/>
        <family val="2"/>
      </rPr>
      <t xml:space="preserve"> (6+12+6 )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Silver 32 on green GUARDIAN o Similar)</t>
    </r>
  </si>
  <si>
    <r>
      <t xml:space="preserve">DVH cámara de 12mm de control solar y </t>
    </r>
    <r>
      <rPr>
        <b/>
        <sz val="10"/>
        <rFont val="Arial"/>
        <family val="2"/>
      </rPr>
      <t xml:space="preserve">reflectividad media coating verde S/Verde </t>
    </r>
    <r>
      <rPr>
        <sz val="10"/>
        <rFont val="Arial"/>
        <family val="2"/>
      </rPr>
      <t>en cara exterior y aire en su interior. Vidrio incoloro interior 6mm.</t>
    </r>
    <r>
      <rPr>
        <b/>
        <sz val="10"/>
        <rFont val="Arial"/>
        <family val="2"/>
      </rPr>
      <t xml:space="preserve"> (6+12+6 )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AG33 on green GUARDIAN o Similar)</t>
    </r>
  </si>
  <si>
    <r>
      <t xml:space="preserve">DVH cámara de 12mm. Laminado control solar y </t>
    </r>
    <r>
      <rPr>
        <b/>
        <sz val="10"/>
        <rFont val="Arial"/>
        <family val="2"/>
      </rPr>
      <t xml:space="preserve">reflectividad media coating gris S/Gris </t>
    </r>
    <r>
      <rPr>
        <sz val="10"/>
        <rFont val="Arial"/>
        <family val="2"/>
      </rPr>
      <t>en cara exterior y aire en su interior. Vidrio incoloro interior 6mm.</t>
    </r>
    <r>
      <rPr>
        <b/>
        <sz val="10"/>
        <rFont val="Arial"/>
        <family val="2"/>
      </rPr>
      <t xml:space="preserve"> 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AG33 on gray GUARDIAN o Similar)</t>
    </r>
  </si>
  <si>
    <r>
      <t xml:space="preserve">DVH cámara de 12mm. Laminado control solar y </t>
    </r>
    <r>
      <rPr>
        <b/>
        <sz val="10"/>
        <rFont val="Arial"/>
        <family val="2"/>
      </rPr>
      <t xml:space="preserve">reflectividad media coating verde S/Verde </t>
    </r>
    <r>
      <rPr>
        <sz val="10"/>
        <rFont val="Arial"/>
        <family val="2"/>
      </rPr>
      <t>en cara exterior y aire en su interior. Vidrio incoloro interior 6mm.</t>
    </r>
    <r>
      <rPr>
        <b/>
        <sz val="10"/>
        <rFont val="Arial"/>
        <family val="2"/>
      </rPr>
      <t xml:space="preserve"> 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AG33 on green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</si>
  <si>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media coating azul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Royal Blue 30 on clear GUARDIAN o Similar)</t>
    </r>
  </si>
  <si>
    <r>
      <t>DVH cámara de 12mm. Laminado de control solar y</t>
    </r>
    <r>
      <rPr>
        <b/>
        <sz val="10"/>
        <rFont val="Arial"/>
        <family val="2"/>
      </rPr>
      <t xml:space="preserve"> reflectividad media coating incoloro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AG33 on clear GUARDIAN o Similar)</t>
    </r>
  </si>
  <si>
    <r>
      <t xml:space="preserve">DVH cámara de 12mm de control solar y  </t>
    </r>
    <r>
      <rPr>
        <b/>
        <sz val="10"/>
        <rFont val="Arial"/>
        <family val="2"/>
      </rPr>
      <t>reflectividad baja coating verde S/Verde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(6+12+6 )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Light Blue 52 on green GUARDIAN o Similar)</t>
    </r>
  </si>
  <si>
    <r>
      <t xml:space="preserve">DVH cámara de 12mm de control solar y  </t>
    </r>
    <r>
      <rPr>
        <b/>
        <sz val="10"/>
        <rFont val="Arial"/>
        <family val="2"/>
      </rPr>
      <t>reflectividad baja coating verde S/Verde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(6+12+6 )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Neutral Plus 41 on green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</si>
  <si>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baja coating neutro S/Verde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Neutral Plus 41 on green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</si>
  <si>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baja coating gris S/Gris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>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Neutral Plus 41 on gray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</si>
  <si>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baja coating Verde Celeste S/Verde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Light Blue 52 on green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</si>
  <si>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baja coating neutro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Neutral Plus 41 on clear GUARDIAN o Similar)</t>
    </r>
  </si>
  <si>
    <r>
      <t xml:space="preserve">DVH cámara de 12mm. Laminado de control solar y  </t>
    </r>
    <r>
      <rPr>
        <b/>
        <sz val="10"/>
        <rFont val="Arial"/>
        <family val="2"/>
      </rPr>
      <t>reflectividad baja coating Celeste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grisaseo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(SunGuard Light Blue 52 on clear GUARDIAN o Similar)</t>
    </r>
  </si>
  <si>
    <r>
      <t xml:space="preserve">DVH cámara de 12mm Pirolitico de control solar, baja reflectividad y baja emisividad sobre gris intenso exterior 6mm y aire en su interior. Vidrio incoloro interior 6mm. ( 6+12+6 ). </t>
    </r>
    <r>
      <rPr>
        <b/>
        <sz val="10"/>
        <color indexed="17"/>
        <rFont val="Arial"/>
        <family val="2"/>
      </rPr>
      <t>(Solar-E On Grey +12+inc. VASA o Similar)</t>
    </r>
  </si>
  <si>
    <r>
      <t xml:space="preserve">DVH cámara de 12mm Pirolitico de control solar, baja reflectividad y baja emisividad sobre incoloro exterior 6mm y aire en su interior. Vidrio incoloro interior 6mm. ( 6+12+6 ). </t>
    </r>
    <r>
      <rPr>
        <b/>
        <sz val="10"/>
        <color indexed="17"/>
        <rFont val="Arial"/>
        <family val="2"/>
      </rPr>
      <t>(Solar-E On Clear+12+inc. VASA o Similar)</t>
    </r>
  </si>
  <si>
    <r>
      <t xml:space="preserve">DVH cámara de 12mm coloreado en su masa Gris Intenso exterior  exterior 6mm y aire en su interior. Vidrio incoloro interior 6mm. ( 6+12+6 ). </t>
    </r>
    <r>
      <rPr>
        <b/>
        <sz val="10"/>
        <color indexed="17"/>
        <rFont val="Arial"/>
        <family val="2"/>
      </rPr>
      <t>(Float Supergrey / Super Tint +12+inc. VASA o Similar)</t>
    </r>
  </si>
  <si>
    <r>
      <t xml:space="preserve">DVH cámara de 12mm coloreado en su masa Azul Intenso exterior exterior 6mm y aire en su interior. Vidrio incoloro interior 6mm. ( 6+12+6 ). </t>
    </r>
    <r>
      <rPr>
        <b/>
        <sz val="10"/>
        <color indexed="17"/>
        <rFont val="Arial"/>
        <family val="2"/>
      </rPr>
      <t>(Float Artic Blue / Super Tint +12+inc. VASA o Similar)</t>
    </r>
  </si>
  <si>
    <r>
      <t xml:space="preserve">DVH cámara de 12mm coloreado en su masa Verde Intenso exterior exterior 6mm y aire en su interior. Vidrio incoloro interior 6mm. ( 6+12+6 ). </t>
    </r>
    <r>
      <rPr>
        <b/>
        <sz val="10"/>
        <color indexed="17"/>
        <rFont val="Arial"/>
        <family val="2"/>
      </rPr>
      <t>(Float Evergreen / Super Tint +12+inc. VASA o Similar)</t>
    </r>
  </si>
  <si>
    <r>
      <t>DVH cámara de 12mm coloreado en su masa Verde exterior  exterior 6mm y aire en su interior. Vidrio incoloro interior 6mm. ( 6+12+6 ).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(FloatVerde / Super Tint +12+inc. VASA o Similar)</t>
    </r>
  </si>
  <si>
    <r>
      <t xml:space="preserve">DVH cámara de 12mm coloreado en su masa Verde exterior  exterior 4mm y aire en su interior. Vidrio incoloro interior 4mm. ( 4+12+4 ). </t>
    </r>
    <r>
      <rPr>
        <b/>
        <sz val="10"/>
        <color indexed="17"/>
        <rFont val="Arial"/>
        <family val="2"/>
      </rPr>
      <t>(FloatVerde / Super Tint +12+inc. VASA o Similar)</t>
    </r>
  </si>
  <si>
    <r>
      <t xml:space="preserve">DVH cámara de 12mm coloreado en su masa Bronce exterior 6mm y aire en su interior. Vidrio incoloro interior 6mm. ( 6+12+6 ). </t>
    </r>
    <r>
      <rPr>
        <b/>
        <sz val="10"/>
        <color indexed="17"/>
        <rFont val="Arial"/>
        <family val="2"/>
      </rPr>
      <t>(Float Bronce / Super Tint +12+inc. VASA o Similar)</t>
    </r>
  </si>
  <si>
    <r>
      <t>DVH cámara de 12mm coloreado en su masa Bronce exterior 4mm y aire en su interior. Vidrio incoloro interior 4mm. ( 4+12+4 ).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Bronce / Super Tint +12+inc. VASA o Similar)</t>
    </r>
  </si>
  <si>
    <r>
      <t>DVH cámara de 12mm coloreado en su masa Gris exterior 6mm y aire en su interior. Vidrio incoloro interior 6mm. ( 6+12+6 ).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Gris / Super Tint +12+inc. VASA o Similar)</t>
    </r>
  </si>
  <si>
    <r>
      <t>DVH cámara de 12mm coloreado en su masa Gris exterior 4mm y aire en su interior. Vidrio incoloro interior 4mm. ( 4+12+4 ).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Gris / Super Tint +12+inc. VASA o Similar)</t>
    </r>
  </si>
  <si>
    <r>
      <t xml:space="preserve">DVH cámara de 9mm coloreado en su masa Gris Intenso exterior 6mm y aire en su interior. Vidrio incoloro interior 6mm. ( 6+9+6 ). </t>
    </r>
    <r>
      <rPr>
        <b/>
        <sz val="10"/>
        <color indexed="17"/>
        <rFont val="Arial"/>
        <family val="2"/>
      </rPr>
      <t>(Float Supergrey / Super Tint+9+inc. VASA o similar)</t>
    </r>
  </si>
  <si>
    <r>
      <t xml:space="preserve">DVH cámara de 9mm coloreado en su masa Verde Intenso exterior 6mm y aire en su interior. Vidrio incoloro interior 6mm. ( 6+9+6 ). </t>
    </r>
    <r>
      <rPr>
        <b/>
        <sz val="10"/>
        <color indexed="17"/>
        <rFont val="Arial"/>
        <family val="2"/>
      </rPr>
      <t>(Float Evergreen / Super Tint+9+inc. VASA o similar)</t>
    </r>
  </si>
  <si>
    <r>
      <t>DVH cámara de 9mm coloreado en su masa Verde exterior 6mm y aire en su interior. Vidrio incoloro interior 6mm. ( 6+9+6 ).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Verde / Super Tint +9+inc. VASA o Similar)</t>
    </r>
  </si>
  <si>
    <r>
      <t>DVH cámara de 9mm coloreado en su masa Verde exterior 4mm y aire en su interior. Vidrio incoloro interior 4mm. ( 4+9+4 ).</t>
    </r>
    <r>
      <rPr>
        <b/>
        <sz val="10"/>
        <color indexed="17"/>
        <rFont val="Arial"/>
        <family val="2"/>
      </rPr>
      <t xml:space="preserve"> (Float Verde / Super Tint +9+inc. VASA o Similar)</t>
    </r>
  </si>
  <si>
    <r>
      <t xml:space="preserve">DVH cámara de 9mm coloreado en su masa Bronce exterior 6mm y aire en su interior. Vidrio incoloro interior 6mm. ( 6+9+6 ). </t>
    </r>
    <r>
      <rPr>
        <b/>
        <sz val="10"/>
        <color indexed="17"/>
        <rFont val="Arial"/>
        <family val="2"/>
      </rPr>
      <t>(Float Bronce / Super Tint +9+inc. VASA o Similar)</t>
    </r>
  </si>
  <si>
    <r>
      <t>DVH cámara de 9mm coloreado en su masa Bronce exterior 4mm y aire en su interior. Vidrio incoloro interior 4mm. ( 4+9+4 ).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Bronce / Super Tint +9+inc. VASA o Similar)</t>
    </r>
  </si>
  <si>
    <r>
      <t>DVH cámara de 9mm coloreado en su masa Gris exterior 6mm y aire en su interior. Vidrio incoloro interior 6mm. ( 6+9+6 ).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Gris / Super Tint +9+inc. VASA o Similar)</t>
    </r>
  </si>
  <si>
    <r>
      <t xml:space="preserve">DVH cámara de 9mm coloreado en su masa Gris exterior 4mm y aire en su interior. Vidrio incoloro interior 4mm. ( 4+9+4 ). </t>
    </r>
    <r>
      <rPr>
        <b/>
        <sz val="10"/>
        <color indexed="17"/>
        <rFont val="Arial"/>
        <family val="2"/>
      </rPr>
      <t>(Float Gris / Super Tint +9+inc. VASA o Similar)</t>
    </r>
  </si>
  <si>
    <r>
      <t xml:space="preserve">Monolitico Laminado de control solar y  </t>
    </r>
    <r>
      <rPr>
        <b/>
        <sz val="10"/>
        <rFont val="Arial"/>
        <family val="2"/>
      </rPr>
      <t>reflectividad Alta coating Bronce espejado</t>
    </r>
    <r>
      <rPr>
        <sz val="10"/>
        <rFont val="Arial"/>
        <family val="2"/>
      </rPr>
      <t xml:space="preserve">  4+4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Reflect GUARDIAN o Similar)</t>
    </r>
  </si>
  <si>
    <r>
      <t xml:space="preserve">Monolitico Laminado de control solar y  </t>
    </r>
    <r>
      <rPr>
        <b/>
        <sz val="10"/>
        <rFont val="Arial"/>
        <family val="2"/>
      </rPr>
      <t>reflectividad Alta coating Azul Intenso</t>
    </r>
    <r>
      <rPr>
        <sz val="10"/>
        <rFont val="Arial"/>
        <family val="2"/>
      </rPr>
      <t xml:space="preserve">  4+4 </t>
    </r>
    <r>
      <rPr>
        <b/>
        <sz val="10"/>
        <color indexed="17"/>
        <rFont val="Arial"/>
        <family val="2"/>
      </rPr>
      <t>(SunGuard Royal Blue 20 on clear GUARDIAN o Similar)</t>
    </r>
  </si>
  <si>
    <r>
      <t xml:space="preserve">Monolitico Laminado de control solar y  </t>
    </r>
    <r>
      <rPr>
        <b/>
        <sz val="10"/>
        <rFont val="Arial"/>
        <family val="2"/>
      </rPr>
      <t>reflectividad Alta coating Plateado</t>
    </r>
    <r>
      <rPr>
        <sz val="10"/>
        <rFont val="Arial"/>
        <family val="2"/>
      </rPr>
      <t xml:space="preserve">  4+4 </t>
    </r>
    <r>
      <rPr>
        <b/>
        <sz val="10"/>
        <color indexed="17"/>
        <rFont val="Arial"/>
        <family val="2"/>
      </rPr>
      <t>(SunGuard Neutral 14 on clear GUARDIAN o Similar)</t>
    </r>
  </si>
  <si>
    <r>
      <t xml:space="preserve">Monolitico Laminado de control solar y  </t>
    </r>
    <r>
      <rPr>
        <b/>
        <sz val="10"/>
        <rFont val="Arial"/>
        <family val="2"/>
      </rPr>
      <t>reflectividad Alta coating Plata Grisaceo</t>
    </r>
    <r>
      <rPr>
        <sz val="10"/>
        <rFont val="Arial"/>
        <family val="2"/>
      </rPr>
      <t xml:space="preserve">  4+4 </t>
    </r>
    <r>
      <rPr>
        <b/>
        <sz val="10"/>
        <color indexed="17"/>
        <rFont val="Arial"/>
        <family val="2"/>
      </rPr>
      <t>(SunGuard Silver 20 on clear GUARDIAN o Similar)</t>
    </r>
  </si>
  <si>
    <r>
      <t xml:space="preserve">Monolitico Laminado de control solar y </t>
    </r>
    <r>
      <rPr>
        <b/>
        <sz val="10"/>
        <rFont val="Arial"/>
        <family val="2"/>
      </rPr>
      <t xml:space="preserve"> reflectividad Alta coating Gris Plata</t>
    </r>
    <r>
      <rPr>
        <sz val="10"/>
        <rFont val="Arial"/>
        <family val="2"/>
      </rPr>
      <t xml:space="preserve">  4+4 </t>
    </r>
    <r>
      <rPr>
        <b/>
        <sz val="10"/>
        <color indexed="17"/>
        <rFont val="Arial"/>
        <family val="2"/>
      </rPr>
      <t>(SunGuard Silver 32 on clear GUARDIAN o Similar)</t>
    </r>
  </si>
  <si>
    <r>
      <t xml:space="preserve">Monolitico Laminado de control solar y  </t>
    </r>
    <r>
      <rPr>
        <b/>
        <sz val="10"/>
        <rFont val="Arial"/>
        <family val="2"/>
      </rPr>
      <t>reflectividad Media coating Azul</t>
    </r>
    <r>
      <rPr>
        <sz val="10"/>
        <rFont val="Arial"/>
        <family val="2"/>
      </rPr>
      <t xml:space="preserve"> 4+4 </t>
    </r>
    <r>
      <rPr>
        <b/>
        <sz val="10"/>
        <color indexed="17"/>
        <rFont val="Arial"/>
        <family val="2"/>
      </rPr>
      <t>(SunGuard Royal Blue 30 on clear GUARDIAN o Similar)</t>
    </r>
  </si>
  <si>
    <r>
      <t xml:space="preserve">Monolitico Laminado de control solar y </t>
    </r>
    <r>
      <rPr>
        <b/>
        <sz val="10"/>
        <rFont val="Arial"/>
        <family val="2"/>
      </rPr>
      <t xml:space="preserve"> reflectividad Media coating Incoloro</t>
    </r>
    <r>
      <rPr>
        <sz val="10"/>
        <rFont val="Arial"/>
        <family val="2"/>
      </rPr>
      <t xml:space="preserve"> 4+4 </t>
    </r>
    <r>
      <rPr>
        <b/>
        <sz val="10"/>
        <color indexed="17"/>
        <rFont val="Arial"/>
        <family val="2"/>
      </rPr>
      <t>(SunGuard AG 33 on clear GUARDIAN o Similar)</t>
    </r>
  </si>
  <si>
    <r>
      <t xml:space="preserve">Monolitico Laminado de control solar y </t>
    </r>
    <r>
      <rPr>
        <b/>
        <sz val="10"/>
        <rFont val="Arial"/>
        <family val="2"/>
      </rPr>
      <t xml:space="preserve"> reflectividad Baja coating Incoloro</t>
    </r>
    <r>
      <rPr>
        <sz val="10"/>
        <rFont val="Arial"/>
        <family val="2"/>
      </rPr>
      <t xml:space="preserve"> 4+4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(SunGuard Neutral Plus 41 on clear GUARDIAN o Similar)</t>
    </r>
  </si>
  <si>
    <r>
      <t xml:space="preserve">Monolitico Laminado de control solar y  </t>
    </r>
    <r>
      <rPr>
        <b/>
        <sz val="10"/>
        <rFont val="Arial"/>
        <family val="2"/>
      </rPr>
      <t>reflectividad Baja coating Celeste grisaseo</t>
    </r>
    <r>
      <rPr>
        <sz val="10"/>
        <rFont val="Arial"/>
        <family val="2"/>
      </rPr>
      <t xml:space="preserve"> 4+4 </t>
    </r>
    <r>
      <rPr>
        <b/>
        <sz val="10"/>
        <color indexed="17"/>
        <rFont val="Arial"/>
        <family val="2"/>
      </rPr>
      <t>(SunGuard Light Blue 52 on clear GUARDIAN o Similar)</t>
    </r>
  </si>
  <si>
    <t>Cortina de enrrollar exterior de madera, metálicas, PVC o aluminio.</t>
  </si>
  <si>
    <t>Cortina de enrollar exterior de madera, metálicas, PVC o aluminio</t>
  </si>
  <si>
    <r>
      <t xml:space="preserve">Municipalidad de Rosario 
Secretaría de Planeamiento
Programa de Construcciones Sustentables y Eficiencia Energética 
</t>
    </r>
    <r>
      <rPr>
        <b/>
        <sz val="9"/>
        <color indexed="8"/>
        <rFont val="Arial"/>
        <family val="2"/>
      </rPr>
      <t xml:space="preserve">Solicitud del Certificado de Aspectos Higrotérmicos y Eficiencia Energética de las Construcciones  </t>
    </r>
  </si>
  <si>
    <t>Cortina de enrollar exterior microperforada</t>
  </si>
  <si>
    <t>Tipo de protección exterior</t>
  </si>
  <si>
    <r>
      <t>DVH cámara de 9mm. vidrio sutilmente coloreado en su masa en cara exterior y aire en su interior. Vidrio incoloro interior 6mm. (5+9+6 )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 Solar Neutro Light VASA+9+inc. o Similar)</t>
    </r>
  </si>
  <si>
    <r>
      <t>DVH cámara de 9mm. vidrio sutilmente coloreado en su masa en cara exterior y aire en su interior. Vidrio incoloro interior 6mm. (6+9+6 )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 Solar Neutro Light VASA+9+inc. o Similar)</t>
    </r>
  </si>
  <si>
    <r>
      <t>DVH cámara de 12mm. Laminado control solar sutilmente coloreado en su masa en cara exterior y aire en su interior. Vidrio laminado con coating de baja emisividad. (4+4/12/3+3 ).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(Blindex Solar Neutro Light+12+Energy Advantage Low-E VASA o Similar)</t>
    </r>
  </si>
  <si>
    <r>
      <t>DVH cámara de12mm. Laminado control solar sutilmente coloreado en su masa en cara exterior y aire en su interior. Vidrio incoloro interior 6mm. (4+4+12+6 )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(Blindex Solar Neutro Light VASA+12+inc. o Similar)</t>
    </r>
  </si>
  <si>
    <r>
      <t>DVH cámara de 12mm. vidrio sutilmente coloreado en su masa en cara exterior y aire en su interior. Vidrio incoloro interior 6mm. (5+12+6 )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 Solar Neutro Light VASA+12+inc. o Similar)</t>
    </r>
  </si>
  <si>
    <r>
      <t>DVH cámara de 12mm. vidrio sutilmente coloreado en su masa en cara exterior y aire en su interior. Vidrio incoloro interior 6mm. (6+12+6 )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 Solar Neutro Light VASA+12+inc. o Similar)</t>
    </r>
  </si>
  <si>
    <r>
      <t>DVH cámara de 12mm. vidrio sutilmente coloreado en su masa en cara exterior y aire en su interior. Vidrio laminado con coating de baja emisividad. (5/12/3+3 ).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(Solar Neutro Light+12+Energy Advantage Low-E VASA o Similar)</t>
    </r>
  </si>
  <si>
    <r>
      <t>DVH cámara de 12mm. Laminado control solar sutilmente coloreado en su masa en cara exterior y aire en su interior. Vidrio laminado con coating de baja emisividad. (6/12/3+3 ).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(Solar Neutro Light+12+Energy Advantage Low-E VASA o Similar)</t>
    </r>
  </si>
  <si>
    <r>
      <t xml:space="preserve">Monolitico coloreado en su masa Gris  (crudo, templado o laminado) 4mm. </t>
    </r>
    <r>
      <rPr>
        <b/>
        <sz val="10"/>
        <color indexed="17"/>
        <rFont val="Arial"/>
        <family val="2"/>
      </rPr>
      <t>(Float Gris / Super Tint VASA o Similar)</t>
    </r>
  </si>
  <si>
    <r>
      <t xml:space="preserve">Monolitico coloreado en su masa Gris  (crudo, templado o laminado) 6mm. </t>
    </r>
    <r>
      <rPr>
        <b/>
        <sz val="10"/>
        <color indexed="17"/>
        <rFont val="Arial"/>
        <family val="2"/>
      </rPr>
      <t>(Float Gris / Super Tint VASA o Similar)</t>
    </r>
  </si>
  <si>
    <r>
      <t>Monolitico coloreado en su masa Bronce  (crudo, templado o laminado) 4mm.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Bronce / Super Tint VASA o Similar)</t>
    </r>
  </si>
  <si>
    <r>
      <t xml:space="preserve">Monolitico coloreado en su masa Bronce  (crudo, templado o laminado) 6mm. </t>
    </r>
    <r>
      <rPr>
        <b/>
        <sz val="10"/>
        <color indexed="17"/>
        <rFont val="Arial"/>
        <family val="2"/>
      </rPr>
      <t>(Float Bronce / Super Tint VASA o Similar)</t>
    </r>
  </si>
  <si>
    <r>
      <t xml:space="preserve">Monolitico coloreado en su masa Verde  (crudo, templado o laminado) 4mm. </t>
    </r>
    <r>
      <rPr>
        <b/>
        <sz val="10"/>
        <color indexed="17"/>
        <rFont val="Arial"/>
        <family val="2"/>
      </rPr>
      <t>(Float Verde / Super Tint VASA o Similar)</t>
    </r>
  </si>
  <si>
    <r>
      <t>Monolitico coloreado en su masa Verde  (crudo, templado o laminado) 6mm.</t>
    </r>
    <r>
      <rPr>
        <b/>
        <sz val="10"/>
        <color indexed="17"/>
        <rFont val="Arial"/>
        <family val="2"/>
      </rPr>
      <t xml:space="preserve"> (Float Verde / Super Tint VASA o Similar)</t>
    </r>
  </si>
  <si>
    <r>
      <t xml:space="preserve">Monolitico coloreado en su masa  Verde Intenso (crudo, templado o laminado) 6mm. </t>
    </r>
    <r>
      <rPr>
        <b/>
        <sz val="10"/>
        <color indexed="17"/>
        <rFont val="Arial"/>
        <family val="2"/>
      </rPr>
      <t>(Float Evergreen / Super Tint VASA o similar)</t>
    </r>
  </si>
  <si>
    <r>
      <t xml:space="preserve">Monolitico coloreado en su masa  Gris Intenso (crudo, templado o laminado) 6mm. </t>
    </r>
    <r>
      <rPr>
        <b/>
        <sz val="10"/>
        <color indexed="17"/>
        <rFont val="Arial"/>
        <family val="2"/>
      </rPr>
      <t>(Float Supergrey / Super Tint VASA o similar)</t>
    </r>
  </si>
  <si>
    <r>
      <t>Laminado Pirolitico Incoloro de baja emisividad  3+3</t>
    </r>
    <r>
      <rPr>
        <b/>
        <sz val="10"/>
        <color indexed="17"/>
        <rFont val="Arial"/>
        <family val="2"/>
      </rPr>
      <t xml:space="preserve"> (Blindex Energy VASA o Similar)</t>
    </r>
  </si>
  <si>
    <r>
      <t>Laminado Pirolitico Incoloro de baja emisividad  4+4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(Blindex Energy VASA o Similar)</t>
    </r>
  </si>
  <si>
    <r>
      <t>Monolitico Pirolitico Incoloro de baja emisividad  (crudo, templado o laminado) 6mm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(Energy Advantage Low-E VASA o Similar)</t>
    </r>
  </si>
  <si>
    <r>
      <t xml:space="preserve">Monolitico pirolitico de control solar, baja reflectividad y baja emisividad sobre incoloro (crudo, templado o laminado) 6mm.  </t>
    </r>
    <r>
      <rPr>
        <b/>
        <sz val="10"/>
        <color indexed="17"/>
        <rFont val="Arial"/>
        <family val="2"/>
      </rPr>
      <t>(Solar-E On Clear VASA o Similar)</t>
    </r>
  </si>
  <si>
    <r>
      <t xml:space="preserve">Monolitico pirolitico de control solar, baja reflectividad y baja emisividad sobre gris intenso (crudo, templado o laminado) 6mm. </t>
    </r>
    <r>
      <rPr>
        <b/>
        <sz val="10"/>
        <color indexed="17"/>
        <rFont val="Arial"/>
        <family val="2"/>
      </rPr>
      <t>(Solar-E On Grey VASA o Similar)</t>
    </r>
  </si>
  <si>
    <t>Monolitico Incoloro (crudo, templado o laminado) 10mm</t>
  </si>
  <si>
    <r>
      <t xml:space="preserve">Monolitico coloreado en su masa Gris  (crudo, templado o laminado) 5mm. </t>
    </r>
    <r>
      <rPr>
        <b/>
        <sz val="10"/>
        <color indexed="17"/>
        <rFont val="Arial"/>
        <family val="2"/>
      </rPr>
      <t>(Float Gris / Super Tint VASA o Similar)</t>
    </r>
  </si>
  <si>
    <r>
      <t xml:space="preserve">Monolitico coloreado en su masa Gris  (crudo, templado o laminado) 8mm. </t>
    </r>
    <r>
      <rPr>
        <b/>
        <sz val="10"/>
        <color indexed="17"/>
        <rFont val="Arial"/>
        <family val="2"/>
      </rPr>
      <t>(Float Gris / Super Tint VASA o Similar)</t>
    </r>
  </si>
  <si>
    <r>
      <t xml:space="preserve">Monolitico coloreado en su masa Gris  (crudo, templado o laminado) 10mm. </t>
    </r>
    <r>
      <rPr>
        <b/>
        <sz val="10"/>
        <color indexed="17"/>
        <rFont val="Arial"/>
        <family val="2"/>
      </rPr>
      <t>(Float Gris / Super Tint VASA o Similar)</t>
    </r>
  </si>
  <si>
    <r>
      <t>Monolitico coloreado en su masa Bronce  (crudo, templado o laminado) 3mm.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Bronce / Super Tint VASA o Similar)</t>
    </r>
  </si>
  <si>
    <r>
      <t>Monolitico coloreado en su masa Bronce  (crudo, templado o laminado) 5mm.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Bronce / Super Tint VASA o Similar)</t>
    </r>
  </si>
  <si>
    <r>
      <t>Monolitico coloreado en su masa Bronce  (crudo, templado o laminado) 8mm.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Bronce / Super Tint VASA o Similar)</t>
    </r>
  </si>
  <si>
    <r>
      <t>Monolitico coloreado en su masa Bronce  (crudo, templado o laminado) 10mm.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(Float Bronce / Super Tint VASA o Similar)</t>
    </r>
  </si>
  <si>
    <r>
      <t xml:space="preserve">Monolitico coloreado en su masa Verde  (crudo, templado o laminado) 5mm. </t>
    </r>
    <r>
      <rPr>
        <b/>
        <sz val="10"/>
        <color indexed="17"/>
        <rFont val="Arial"/>
        <family val="2"/>
      </rPr>
      <t>(Float Verde / Super Tint VASA o Similar)</t>
    </r>
  </si>
  <si>
    <r>
      <t xml:space="preserve">Monolitico coloreado en su masa Verde  (crudo, templado o laminado) 8mm. </t>
    </r>
    <r>
      <rPr>
        <b/>
        <sz val="10"/>
        <color indexed="17"/>
        <rFont val="Arial"/>
        <family val="2"/>
      </rPr>
      <t>(Float Verde / Super Tint VASA o Similar)</t>
    </r>
  </si>
  <si>
    <r>
      <t xml:space="preserve">Monolitico coloreado en su masa Verde  (crudo, templado o laminado) 10mm. </t>
    </r>
    <r>
      <rPr>
        <b/>
        <sz val="10"/>
        <color indexed="17"/>
        <rFont val="Arial"/>
        <family val="2"/>
      </rPr>
      <t>(Float Verde / Super Tint VASA o Similar)</t>
    </r>
  </si>
  <si>
    <r>
      <t xml:space="preserve">Monolitico coloreado en su masa  Verde Intenso (crudo, templado o laminado) 6mm. </t>
    </r>
    <r>
      <rPr>
        <b/>
        <sz val="10"/>
        <color indexed="17"/>
        <rFont val="Arial"/>
        <family val="2"/>
      </rPr>
      <t>(Float Optigreen / Super Tint VASA o similar)</t>
    </r>
  </si>
  <si>
    <r>
      <t xml:space="preserve">Monolitico coloreado en su masa Neutro (crudo, templado o laminado) 4mm. </t>
    </r>
    <r>
      <rPr>
        <b/>
        <sz val="10"/>
        <color indexed="17"/>
        <rFont val="Arial"/>
        <family val="2"/>
      </rPr>
      <t>(Float Solar Neutro Light / VASA o similar)</t>
    </r>
  </si>
  <si>
    <r>
      <t xml:space="preserve">Monolitico coloreado en su masa Neutro (crudo, templado o laminado) 5mm. </t>
    </r>
    <r>
      <rPr>
        <b/>
        <sz val="10"/>
        <color indexed="17"/>
        <rFont val="Arial"/>
        <family val="2"/>
      </rPr>
      <t>(Float Solar Neutro Light / VASA o similar)</t>
    </r>
  </si>
  <si>
    <r>
      <t xml:space="preserve">Monolitico coloreado en su masa Neutro (crudo, templado o laminado) 6mm. </t>
    </r>
    <r>
      <rPr>
        <b/>
        <sz val="10"/>
        <color indexed="17"/>
        <rFont val="Arial"/>
        <family val="2"/>
      </rPr>
      <t>(Float Solar Neutro Light / VASA o similar)</t>
    </r>
  </si>
  <si>
    <r>
      <t xml:space="preserve">Monolitico coloreado en su masa Neutro (crudo, templado o laminado) 8mm. </t>
    </r>
    <r>
      <rPr>
        <b/>
        <sz val="10"/>
        <color indexed="17"/>
        <rFont val="Arial"/>
        <family val="2"/>
      </rPr>
      <t>(Float Solar Neutro Light / VASA o similar)</t>
    </r>
  </si>
  <si>
    <r>
      <t xml:space="preserve">Monolitico coloreado en su masa Gris  (crudo, templado o laminado) 3mm. </t>
    </r>
    <r>
      <rPr>
        <b/>
        <sz val="10"/>
        <color indexed="17"/>
        <rFont val="Arial"/>
        <family val="2"/>
      </rPr>
      <t>(Float Gris / Super Tint VASA o Similar)</t>
    </r>
  </si>
  <si>
    <r>
      <t>DVH cámara de 6mm Incolor</t>
    </r>
    <r>
      <rPr>
        <b/>
        <sz val="10"/>
        <color rgb="FFFF0000"/>
        <rFont val="Arial"/>
        <family val="2"/>
      </rPr>
      <t>o</t>
    </r>
    <r>
      <rPr>
        <sz val="10"/>
        <rFont val="Arial"/>
        <family val="2"/>
      </rPr>
      <t xml:space="preserve"> exterior 4mm y aire en su interior. Vidrio incoloro interior 4mm. ( 4+6+4 )</t>
    </r>
  </si>
  <si>
    <r>
      <t>DVH cámara de 9mm Incolor</t>
    </r>
    <r>
      <rPr>
        <b/>
        <sz val="10"/>
        <color rgb="FFFF0000"/>
        <rFont val="Arial"/>
        <family val="2"/>
      </rPr>
      <t>o</t>
    </r>
    <r>
      <rPr>
        <sz val="10"/>
        <rFont val="Arial"/>
        <family val="2"/>
      </rPr>
      <t xml:space="preserve"> exterior 4mm y aire en su interior. Vidrio incoloro interior 4mm. ( 4+9+4 )</t>
    </r>
  </si>
  <si>
    <r>
      <t>DVH cámara de 9mm Incolor</t>
    </r>
    <r>
      <rPr>
        <b/>
        <sz val="10"/>
        <color rgb="FFFF0000"/>
        <rFont val="Arial"/>
        <family val="2"/>
      </rPr>
      <t>o</t>
    </r>
    <r>
      <rPr>
        <sz val="10"/>
        <rFont val="Arial"/>
        <family val="2"/>
      </rPr>
      <t xml:space="preserve"> exterior 6mm y aire en su interior. Vidrio incoloro interior 4mm. ( 6+9+4 )</t>
    </r>
  </si>
  <si>
    <r>
      <t>DVH cámara de 9mm. Laminado control solar sutilmente coloreado en su masa en cara exterior y aire en su interior. Vidrio incoloro interior 6mm. (4+4+9+6 )</t>
    </r>
    <r>
      <rPr>
        <b/>
        <sz val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(Blindex Solar Neutro Light VASA+9+inc. o Similar)</t>
    </r>
  </si>
  <si>
    <r>
      <t>DVH cámara de 9mm. vidrio sutilmente coloreado en su masa en cara exterior y aire en su interior. Vidrio incoloro interior 6mm. (4+9+6 )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 Solar Neutro Light VASA+9+inc. o Similar)</t>
    </r>
  </si>
  <si>
    <r>
      <t>DVH cámara de 9mm. vidrio sutilmente coloreado en su masa en cara exterior y aire en su interior. Vidrio incoloro interior 6mm. (8+9+6 )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 Solar Neutro Light VASA+9+inc. o Similar)</t>
    </r>
  </si>
  <si>
    <r>
      <t>DVH cámara de 9mm Magnetrónico capa blanda de control solar, muy alta selectividad y baja emisividad sobre incoloro coating claro 6mm y aire en su interior. Vidrio incoloro interior 6mm. ( 6+9+6 ).</t>
    </r>
    <r>
      <rPr>
        <b/>
        <sz val="10"/>
        <color indexed="17"/>
        <rFont val="Arial"/>
        <family val="2"/>
      </rPr>
      <t xml:space="preserve"> (Cool Lite XT50/22 II +9+inc. VASA o Similar)</t>
    </r>
  </si>
  <si>
    <r>
      <t>DVH cámara de 12mm. vidrio sutilmente coloreado en su masa en cara exterior y aire en su interior. Vidrio incoloro interior 6mm. (8+12+6 )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 Solar Neutro Light VASA+12+inc. o Similar)</t>
    </r>
  </si>
  <si>
    <r>
      <t>DVH cámara de 12mm Magnetrónico capa blanda de control solar, selectivos y baja emisividad sobre gris coating neutro 6mm y aire en su interior. Vidrio incoloro interior 6mm. ( 6+12+6 ).</t>
    </r>
    <r>
      <rPr>
        <b/>
        <sz val="10"/>
        <color indexed="17"/>
        <rFont val="Arial"/>
        <family val="2"/>
      </rPr>
      <t xml:space="preserve"> (Cool Lite KNT355 +12+inc. VASA o Similar)</t>
    </r>
  </si>
  <si>
    <r>
      <t>DVH cámara de 12mm Magnetrónico capa blanda de control solar, selectivos y baja emisividad sobre incoloro coating neutro 6mm y aire en su interior. Vidrio incoloro interior 6mm. ( 6+12+6 ).</t>
    </r>
    <r>
      <rPr>
        <b/>
        <sz val="10"/>
        <color indexed="17"/>
        <rFont val="Arial"/>
        <family val="2"/>
      </rPr>
      <t xml:space="preserve"> (Cool Lite KS138 II +12+inc. VASA o Similar)</t>
    </r>
  </si>
  <si>
    <r>
      <t>DVH cámara de 12mm Magnetrónico capa blanda de control solar, muy alta selectividad y baja emisividad sobre incoloro coating claro 6mm y aire en su interior. Vidrio incoloro interior 6mm. ( 6+12+6 ).</t>
    </r>
    <r>
      <rPr>
        <b/>
        <sz val="10"/>
        <color indexed="17"/>
        <rFont val="Arial"/>
        <family val="2"/>
      </rPr>
      <t xml:space="preserve"> (Cool Lite XT50/22 II +12+inc. VASA o Similar)</t>
    </r>
  </si>
  <si>
    <r>
      <t>DVH cámara de 12mm. sutilmente coloreado en su masa en cara exterior y aire en su interior. Vidrio interior Baja Emisividad de 6mm. ( 6+12+6 ).</t>
    </r>
    <r>
      <rPr>
        <b/>
        <sz val="10"/>
        <color indexed="17"/>
        <rFont val="Arial"/>
        <family val="2"/>
      </rPr>
      <t xml:space="preserve"> ( Solar Neutro Light VASA+12+Energy Advantage Low-E VASA o Similar)</t>
    </r>
  </si>
  <si>
    <r>
      <t>DVH cámara de 15mm. vidrio sutilmente coloreado en su masa en cara exterior y 90% argón en su interior. Vidrio interior Baja Emisividad de 6mm. (6+15+6 )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(Solar Neutro Light VASA+15+Energy Advantage Low-E VASA o Similar)</t>
    </r>
  </si>
  <si>
    <r>
      <t xml:space="preserve">DVH cámara de 9mm coloreado en su masa  Verde Intenso exterior 6mm y aire en su interior. Vidrio incoloro interior 6mm. ( 6+9+6 ). </t>
    </r>
    <r>
      <rPr>
        <b/>
        <sz val="10"/>
        <color indexed="17"/>
        <rFont val="Arial"/>
        <family val="2"/>
      </rPr>
      <t>(Float Optigreen / Super Tint VASA o similar)</t>
    </r>
  </si>
  <si>
    <r>
      <t xml:space="preserve">DVH cámara de 12mm coloreado en su masa  Verde Intenso exterior 6mm y aire en su interior. Vidrio incoloro interior 6mm. ( 6+12+6 ). </t>
    </r>
    <r>
      <rPr>
        <b/>
        <sz val="10"/>
        <color indexed="17"/>
        <rFont val="Arial"/>
        <family val="2"/>
      </rPr>
      <t>(Float Optigreen / Super Tint VASA o similar)</t>
    </r>
  </si>
  <si>
    <r>
      <t xml:space="preserve">DVH cámara de 12mm coloreado en su masa  Verde Intenso exterior 6mm y aire en su interior. Vidrio interior Baja Emisividad de 6mm. ( 6+12+6 ). </t>
    </r>
    <r>
      <rPr>
        <b/>
        <sz val="10"/>
        <color indexed="17"/>
        <rFont val="Arial"/>
        <family val="2"/>
      </rPr>
      <t>(Float Optigreen / Super Tint VASA+12+Energy Advantage Low-E VASA o Similar)</t>
    </r>
  </si>
  <si>
    <r>
      <t>DVH cámara de 15mm. Laminado control solar sutilmente coloreado en su masa en cara exterior y 90% argón en su interior. Vidrio interior Baja Emisividad de 6mm. (4+4 /15 / 6).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(Blindex Solar Neutro Light+15+Energy Advantage Low-E VASA o Similar)</t>
    </r>
  </si>
  <si>
    <r>
      <t>DVH cámara de 12mm. sutilmente coloreado en su masa en cara exterior y aire en su interior. Vidrio interior Baja Emisividad de 6mm. ( 4+12+6 ).</t>
    </r>
    <r>
      <rPr>
        <b/>
        <sz val="10"/>
        <color indexed="17"/>
        <rFont val="Arial"/>
        <family val="2"/>
      </rPr>
      <t xml:space="preserve"> ( Solar Neutro Light VASA+12+Energy Advantage Low-E VASA o Similar)</t>
    </r>
  </si>
  <si>
    <r>
      <t>DVH cámara de 15mm. vidrio sutilmente coloreado en su masa en cara exterior y 90% argón en su interior. Vidrio interior Baja Emisividad de 6mm. (4+15+6 )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(Solar Neutro Light VASA+15+Energy Advantage Low-E VASA o Similar)</t>
    </r>
  </si>
  <si>
    <r>
      <t>DVH cámara de 15mm. vidrio sutilmente coloreado en su masa en cara exterior y 90% argón en su interior. Vidrio interior Baja Emisividad de 6mm. (5+15+6 )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(Solar Neutro Light VASA+15+Energy Advantage Low-E VASA o Similar)</t>
    </r>
  </si>
  <si>
    <r>
      <t>DVH cámara de 15mm. vidrio sutilmente coloreado en su masa en cara exterior y 90% argón en su interior. Vidrio interior Baja Emisividad de 6mm. (8+15+6 )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(Solar Neutro Light VASA+15+Energy Advantage Low-E VASA o Similar)</t>
    </r>
  </si>
  <si>
    <r>
      <t xml:space="preserve">DVH cámara de 15mm coloreado en su masa  Verde Intenso exterior 6mm y 90% argón en su interior. Vidrio interior Baja Emisividad de 6mm. (6+15+6 ). </t>
    </r>
    <r>
      <rPr>
        <b/>
        <sz val="10"/>
        <color indexed="17"/>
        <rFont val="Arial"/>
        <family val="2"/>
      </rPr>
      <t>(Float Optigreen / Super Tint VASA o similar+15+Energy Advantage Low-E VASA o Similar)</t>
    </r>
  </si>
  <si>
    <r>
      <t xml:space="preserve">DVH cámara de 9mm Magnetrónico capa blanda de control solar, selectivos y baja emisividad </t>
    </r>
    <r>
      <rPr>
        <b/>
        <sz val="10"/>
        <rFont val="Arial"/>
        <family val="2"/>
      </rPr>
      <t>sobre incoloro coating gris</t>
    </r>
    <r>
      <rPr>
        <sz val="10"/>
        <rFont val="Arial"/>
        <family val="2"/>
      </rPr>
      <t xml:space="preserve"> 6mm y aire en su interior. Vidrio incoloro interior 6mm. ( 6+9+6 ). </t>
    </r>
    <r>
      <rPr>
        <b/>
        <sz val="10"/>
        <color indexed="17"/>
        <rFont val="Arial"/>
        <family val="2"/>
      </rPr>
      <t>(Cool Lite KNT140 +9+inc. VASA o Similar)</t>
    </r>
  </si>
  <si>
    <r>
      <t xml:space="preserve">DVH cámara de 9mm Magnetrónico capa blanda de control solar, selectivos y baja emisividad sobre incoloro coating azul 6mm y aire en su interior. Vidrio incoloro interior 6mm. ( 6+9+6 ). </t>
    </r>
    <r>
      <rPr>
        <b/>
        <sz val="10"/>
        <color indexed="17"/>
        <rFont val="Arial"/>
        <family val="2"/>
      </rPr>
      <t>(Cool Lite KBT140 +9+inc. VASA o Similar)</t>
    </r>
  </si>
  <si>
    <r>
      <t xml:space="preserve">DVH cámara de 9mm Magnetrónico capa blanda de control solar, selectivos y baja emisividad sobre incoloro coating celeste 6mm y aire en su interior. Vidrio incoloro interior 6mm. ( 6+9+6 ). </t>
    </r>
    <r>
      <rPr>
        <b/>
        <sz val="10"/>
        <color indexed="17"/>
        <rFont val="Arial"/>
        <family val="2"/>
      </rPr>
      <t>(Cool Lite KNT155 +9+inc. VASA o Similar)</t>
    </r>
  </si>
  <si>
    <r>
      <t>DVH cámara de 9mm Magnetrónico capa blanda de control solar, selectivos y baja emisividad sobre incoloro coating neutro 6mm y aire en su interior. Vidrio incoloro interior 6mm. ( 6+9+6 ).</t>
    </r>
    <r>
      <rPr>
        <b/>
        <sz val="10"/>
        <color indexed="17"/>
        <rFont val="Arial"/>
        <family val="2"/>
      </rPr>
      <t xml:space="preserve"> (Cool Lite KNT164 +9+inc. VASA o Similar)</t>
    </r>
  </si>
  <si>
    <r>
      <t>DVH cámara de 9mm Magnetrónico capa blanda de control solar, selectivos y baja emisividad sobre gris coating neutro 6mm y aire en su interior. Vidrio incoloro interior 6mm. ( 6+9+6 ).</t>
    </r>
    <r>
      <rPr>
        <b/>
        <sz val="10"/>
        <color indexed="17"/>
        <rFont val="Arial"/>
        <family val="2"/>
      </rPr>
      <t xml:space="preserve"> (Cool Lite KNT355 +9+inc. VASA o Similar)</t>
    </r>
  </si>
  <si>
    <r>
      <t>DVH cámara de 9mm Magnetrónico capa blanda de control solar, selectivos y baja emisividad sobre verde coating neutro 6mm y aire en su interior. Vidrio incoloro interior 6mm. ( 6+9+6 ).</t>
    </r>
    <r>
      <rPr>
        <b/>
        <sz val="10"/>
        <color indexed="17"/>
        <rFont val="Arial"/>
        <family val="2"/>
      </rPr>
      <t xml:space="preserve"> (Cool Lite KNT455 +9+inc. VASA o Similar)</t>
    </r>
  </si>
  <si>
    <r>
      <t>DVH cámara de 9mm Magnetrónico capa blanda de control solar, selectivos y baja emisividad sobre azul coating neutro 6mm y aire en su interior. Vidrio incoloro interior 6mm. ( 6+9+6 ).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(Cool Lite KNT755 +9+inc. VASA o Similar)</t>
    </r>
  </si>
  <si>
    <r>
      <t>DVH cámara de 9mm Magnetrónico capa blanda de control solar, selectivos y baja emisividad sobre incoloro coating neutro 6mm y aire en su interior. Vidrio incoloro interior 6mm. ( 6+9+6 ).</t>
    </r>
    <r>
      <rPr>
        <b/>
        <sz val="10"/>
        <color indexed="17"/>
        <rFont val="Arial"/>
        <family val="2"/>
      </rPr>
      <t xml:space="preserve"> (Cool Lite KS138 II +9+inc. VASA o Similar)</t>
    </r>
  </si>
  <si>
    <r>
      <t xml:space="preserve">DVH cámara de 9mm Magnetrónico capa blanda de control solar y alta reflectividad </t>
    </r>
    <r>
      <rPr>
        <b/>
        <sz val="10"/>
        <rFont val="Arial"/>
        <family val="2"/>
      </rPr>
      <t>sobre incoloro coating neutro</t>
    </r>
    <r>
      <rPr>
        <sz val="10"/>
        <rFont val="Arial"/>
        <family val="2"/>
      </rPr>
      <t xml:space="preserve"> 6mm y aire en su interior. Vidrio incoloro interior 6mm. ( 6+9+6 ). </t>
    </r>
    <r>
      <rPr>
        <b/>
        <sz val="10"/>
        <color indexed="17"/>
        <rFont val="Arial"/>
        <family val="2"/>
      </rPr>
      <t>(Cool Lite ST150 +9+inc. VASA o Similar)</t>
    </r>
  </si>
  <si>
    <r>
      <t xml:space="preserve">DVH cámara de 9mm Magnetrónico capa blanda de control solar y alta reflectividad </t>
    </r>
    <r>
      <rPr>
        <b/>
        <sz val="10"/>
        <rFont val="Arial"/>
        <family val="2"/>
      </rPr>
      <t>sobre incoloro coating azul</t>
    </r>
    <r>
      <rPr>
        <sz val="10"/>
        <rFont val="Arial"/>
        <family val="2"/>
      </rPr>
      <t xml:space="preserve"> 6mm y aire en su interior. Vidrio incoloro interior 6mm. ( 6+9+6 ). </t>
    </r>
    <r>
      <rPr>
        <b/>
        <sz val="10"/>
        <color indexed="17"/>
        <rFont val="Arial"/>
        <family val="2"/>
      </rPr>
      <t>(Cool Lite STB120 +9+inc. VASA o Similar)</t>
    </r>
  </si>
  <si>
    <r>
      <t xml:space="preserve">DVH cámara de 12mm Magnetrónico capa blanda de control solar y alta reflectividad </t>
    </r>
    <r>
      <rPr>
        <b/>
        <sz val="10"/>
        <rFont val="Arial"/>
        <family val="2"/>
      </rPr>
      <t>sobre incoloro coating neutro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(Cool Lite ST150 +12+inc. VASA o Similar)</t>
    </r>
  </si>
  <si>
    <r>
      <t xml:space="preserve">DVH cámara de 12mm Magnetrónico capa blanda de control solar y alta reflectividad </t>
    </r>
    <r>
      <rPr>
        <b/>
        <sz val="10"/>
        <rFont val="Arial"/>
        <family val="2"/>
      </rPr>
      <t>sobre incoloro coating azul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(Cool Lite STB120 +12+inc. VASA o Similar)</t>
    </r>
  </si>
  <si>
    <r>
      <t xml:space="preserve">DVH cámara de 12mm Magnetrónico capa blanda de control solar y alta reflectividad </t>
    </r>
    <r>
      <rPr>
        <b/>
        <sz val="10"/>
        <rFont val="Arial"/>
        <family val="2"/>
      </rPr>
      <t>sobre incoloro coating neutro</t>
    </r>
    <r>
      <rPr>
        <sz val="10"/>
        <rFont val="Arial"/>
        <family val="2"/>
      </rPr>
      <t xml:space="preserve"> 6mm y aire en su interior. Vidrio interior Baja Emisividad de 6mm. ( 6+12+6 ). </t>
    </r>
    <r>
      <rPr>
        <b/>
        <sz val="10"/>
        <color indexed="17"/>
        <rFont val="Arial"/>
        <family val="2"/>
      </rPr>
      <t>(Cool Lite ST150 +12+Energy Advantage Low-E VASA o Similar)</t>
    </r>
  </si>
  <si>
    <r>
      <t xml:space="preserve">DVH cámara de 12mm Magnetrónico capa blanda de control solar y alta reflectividad </t>
    </r>
    <r>
      <rPr>
        <b/>
        <sz val="10"/>
        <rFont val="Arial"/>
        <family val="2"/>
      </rPr>
      <t>sobre incoloro coating azul</t>
    </r>
    <r>
      <rPr>
        <sz val="10"/>
        <rFont val="Arial"/>
        <family val="2"/>
      </rPr>
      <t xml:space="preserve"> 6mm y aire en su interior. Vidrio interior Baja Emisividad de 6mm. ( 6+12+6 ). </t>
    </r>
    <r>
      <rPr>
        <b/>
        <sz val="10"/>
        <color indexed="17"/>
        <rFont val="Arial"/>
        <family val="2"/>
      </rPr>
      <t>(Cool Lite STB120 +12+Energy Advantage Low-E VASA o Similar)</t>
    </r>
  </si>
  <si>
    <r>
      <t>DVH cámara de 12mm. vidrio sutilmente coloreado en su masa en cara exterior y aire en su interior. Vidrio incoloro interior 6mm. (4+12+6 )</t>
    </r>
    <r>
      <rPr>
        <b/>
        <sz val="10"/>
        <color indexed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 Solar Neutro Light VASA+12+inc. o Similar)</t>
    </r>
  </si>
  <si>
    <r>
      <t>DVH cámara de 12mm. sutilmente coloreado en su masa en cara exterior y aire en su interior. Vidrio interior Baja Emisividad de 6mm. ( 5+12+6 ).</t>
    </r>
    <r>
      <rPr>
        <b/>
        <sz val="10"/>
        <color indexed="17"/>
        <rFont val="Arial"/>
        <family val="2"/>
      </rPr>
      <t xml:space="preserve"> ( Solar Neutro Light VASA+12+Energy Advantage Low-E VASA o Similar)</t>
    </r>
  </si>
  <si>
    <r>
      <t>DVH cámara de 12mm. sutilmente coloreado en su masa en cara exterior y aire en su interior. Vidrio interior Baja Emisividad de 6mm. ( 8+12+6 ).</t>
    </r>
    <r>
      <rPr>
        <b/>
        <sz val="10"/>
        <color indexed="17"/>
        <rFont val="Arial"/>
        <family val="2"/>
      </rPr>
      <t xml:space="preserve"> ( Solar Neutro Light VASA+12+Energy Advantage Low-E VASA o Similar)</t>
    </r>
  </si>
  <si>
    <r>
      <t>Monolítico Pirolitico Incoloro de baja emisividad  3mm</t>
    </r>
    <r>
      <rPr>
        <b/>
        <sz val="10"/>
        <color indexed="17"/>
        <rFont val="Arial"/>
        <family val="2"/>
      </rPr>
      <t xml:space="preserve"> (Energy Advantage Low-E VASA o Similar)</t>
    </r>
  </si>
  <si>
    <r>
      <t>Monolítico Pirolitico Incoloro de baja emisividad  4mm</t>
    </r>
    <r>
      <rPr>
        <b/>
        <sz val="10"/>
        <color indexed="17"/>
        <rFont val="Arial"/>
        <family val="2"/>
      </rPr>
      <t xml:space="preserve"> (Energy Advantage Low-E VASA o Similar)</t>
    </r>
  </si>
  <si>
    <r>
      <t>Monolítico Pirolitico Incoloro de baja emisividad  6mm</t>
    </r>
    <r>
      <rPr>
        <b/>
        <sz val="10"/>
        <color indexed="17"/>
        <rFont val="Arial"/>
        <family val="2"/>
      </rPr>
      <t xml:space="preserve"> (Energy Advantage Low-E VASA o Similar)</t>
    </r>
  </si>
  <si>
    <r>
      <t>Laminado de control solar, Neutro 4+4.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(Blindex Solar Neutro Light VASA o Similar)</t>
    </r>
  </si>
  <si>
    <r>
      <t xml:space="preserve">DVH cámara de 12mm Magnetrónico capa blanda de control solar y alta reflectividad </t>
    </r>
    <r>
      <rPr>
        <b/>
        <sz val="10"/>
        <rFont val="Arial"/>
        <family val="2"/>
      </rPr>
      <t xml:space="preserve">sobre incoloro coating gris plata 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(Cool Lite ST136 +12+inc. VASA o Similar)</t>
    </r>
  </si>
  <si>
    <r>
      <t xml:space="preserve">Monolitico coloreado en su masa  Azul Intenso (crudo, templado o laminado) 6mm. </t>
    </r>
    <r>
      <rPr>
        <b/>
        <sz val="10"/>
        <color indexed="17"/>
        <rFont val="Arial"/>
        <family val="2"/>
      </rPr>
      <t>(</t>
    </r>
    <r>
      <rPr>
        <b/>
        <sz val="10"/>
        <color indexed="17"/>
        <rFont val="Arial"/>
        <family val="2"/>
      </rPr>
      <t>Float Artic Blue / Super Tint VASA o similar)</t>
    </r>
  </si>
  <si>
    <r>
      <t xml:space="preserve">Monolitico Laminado de control solar y  </t>
    </r>
    <r>
      <rPr>
        <b/>
        <sz val="10"/>
        <rFont val="Arial"/>
        <family val="2"/>
      </rPr>
      <t>reflectividad media coating neutro</t>
    </r>
    <r>
      <rPr>
        <sz val="10"/>
        <rFont val="Arial"/>
        <family val="2"/>
      </rPr>
      <t xml:space="preserve"> 4+4. </t>
    </r>
    <r>
      <rPr>
        <b/>
        <sz val="10"/>
        <color indexed="17"/>
        <rFont val="Arial"/>
        <family val="2"/>
      </rPr>
      <t>(Blindex Solar Neutro</t>
    </r>
    <r>
      <rPr>
        <b/>
        <sz val="10"/>
        <color indexed="17"/>
        <rFont val="Arial"/>
        <family val="2"/>
      </rPr>
      <t xml:space="preserve"> VASA o Similar)</t>
    </r>
  </si>
  <si>
    <r>
      <t xml:space="preserve">Monolitico Laminado de control solar y </t>
    </r>
    <r>
      <rPr>
        <b/>
        <sz val="10"/>
        <rFont val="Arial"/>
        <family val="2"/>
      </rPr>
      <t xml:space="preserve"> reflectividad media coating azul</t>
    </r>
    <r>
      <rPr>
        <sz val="10"/>
        <rFont val="Arial"/>
        <family val="2"/>
      </rPr>
      <t xml:space="preserve"> 4+4. </t>
    </r>
    <r>
      <rPr>
        <b/>
        <sz val="10"/>
        <color indexed="17"/>
        <rFont val="Arial"/>
        <family val="2"/>
      </rPr>
      <t>(Blindex Solar Azul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VASA o Similar)</t>
    </r>
  </si>
  <si>
    <r>
      <t xml:space="preserve">Monolitico Laminado de control solar y </t>
    </r>
    <r>
      <rPr>
        <b/>
        <sz val="10"/>
        <rFont val="Arial"/>
        <family val="2"/>
      </rPr>
      <t xml:space="preserve"> reflectividad media coating gris</t>
    </r>
    <r>
      <rPr>
        <sz val="10"/>
        <rFont val="Arial"/>
        <family val="2"/>
      </rPr>
      <t xml:space="preserve"> 4+4</t>
    </r>
    <r>
      <rPr>
        <b/>
        <sz val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(Blindex Solar Gris</t>
    </r>
    <r>
      <rPr>
        <b/>
        <sz val="10"/>
        <color indexed="17"/>
        <rFont val="Arial"/>
        <family val="2"/>
      </rPr>
      <t xml:space="preserve"> VASA o Similar)</t>
    </r>
  </si>
  <si>
    <r>
      <t xml:space="preserve">Monolitico Laminado de control solar y  </t>
    </r>
    <r>
      <rPr>
        <b/>
        <sz val="10"/>
        <rFont val="Arial"/>
        <family val="2"/>
      </rPr>
      <t>reflectividad media coating verde</t>
    </r>
    <r>
      <rPr>
        <sz val="10"/>
        <rFont val="Arial"/>
        <family val="2"/>
      </rPr>
      <t xml:space="preserve"> 4+4.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(Blindex Solar Verde</t>
    </r>
    <r>
      <rPr>
        <b/>
        <sz val="10"/>
        <color indexed="17"/>
        <rFont val="Arial"/>
        <family val="2"/>
      </rPr>
      <t xml:space="preserve"> VASA o Similar)</t>
    </r>
  </si>
  <si>
    <r>
      <t>Monolìtico Pirolitico de control solar, alta reflectividad y baja emisividad sobre incoloro (crudo, templado o laminado) 6mm.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 Eclipse Advantage Clear</t>
    </r>
    <r>
      <rPr>
        <b/>
        <sz val="10"/>
        <color indexed="17"/>
        <rFont val="Arial"/>
        <family val="2"/>
      </rPr>
      <t xml:space="preserve"> VASA o similar)</t>
    </r>
  </si>
  <si>
    <r>
      <t xml:space="preserve">Monolìtico Pirolitico de control solar, alta reflectividad y baja emisividad sobre azul intenso (crudo, templado o laminado) 6mm. </t>
    </r>
    <r>
      <rPr>
        <b/>
        <sz val="10"/>
        <color indexed="17"/>
        <rFont val="Arial"/>
        <family val="2"/>
      </rPr>
      <t>( Eclipse Advantage Artic Blue</t>
    </r>
    <r>
      <rPr>
        <b/>
        <sz val="10"/>
        <color indexed="17"/>
        <rFont val="Arial"/>
        <family val="2"/>
      </rPr>
      <t xml:space="preserve"> VASA o similar)</t>
    </r>
  </si>
  <si>
    <r>
      <t>Monolìtico Pirolitico de control solar, alta reflectividad y baja emisividad sobre azul verdoso (crudo, templado o laminado) 6mm</t>
    </r>
    <r>
      <rPr>
        <b/>
        <sz val="10"/>
        <rFont val="Arial"/>
        <family val="2"/>
      </rPr>
      <t>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(Eclipse Advantage Blue Green VASA o similar)</t>
    </r>
  </si>
  <si>
    <r>
      <t>Monolìtico Pirolitico de control solar, alta reflectividad y baja emisividad sobre verde intenso (crudo, templado o laminado) 6mm</t>
    </r>
    <r>
      <rPr>
        <b/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(Eclipse Advantage Evergreen</t>
    </r>
    <r>
      <rPr>
        <b/>
        <sz val="10"/>
        <color indexed="17"/>
        <rFont val="Arial"/>
        <family val="2"/>
      </rPr>
      <t xml:space="preserve"> VASA o similar)</t>
    </r>
  </si>
  <si>
    <r>
      <t>Monolìtico Pirolitico de control solar, alta reflectividad y baja emisividad sobre gris (crudo, templado o laminado) 6mm</t>
    </r>
    <r>
      <rPr>
        <b/>
        <sz val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(Eclipse Advantage Grey</t>
    </r>
    <r>
      <rPr>
        <b/>
        <sz val="10"/>
        <color indexed="17"/>
        <rFont val="Arial"/>
        <family val="2"/>
      </rPr>
      <t xml:space="preserve"> VASA o similar)</t>
    </r>
  </si>
  <si>
    <r>
      <t>Monolìtico Pirolitico de control solar, alta reflectividad y baja emisividad sobre bronce (crudo, templado o laminado) 6mm</t>
    </r>
    <r>
      <rPr>
        <b/>
        <sz val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(Eclipse Advantage Bronze</t>
    </r>
    <r>
      <rPr>
        <b/>
        <sz val="10"/>
        <color indexed="17"/>
        <rFont val="Arial"/>
        <family val="2"/>
      </rPr>
      <t xml:space="preserve"> VASA o similar)</t>
    </r>
  </si>
  <si>
    <r>
      <t xml:space="preserve">DVH cámara de 9mm coloreado en su masa Azul Intenso exterior 6mm y aire en su interior. Vidrio incoloro interior 6mm. ( 6+9+6 ). </t>
    </r>
    <r>
      <rPr>
        <b/>
        <sz val="10"/>
        <color indexed="17"/>
        <rFont val="Arial"/>
        <family val="2"/>
      </rPr>
      <t>(Float Artic Blue</t>
    </r>
    <r>
      <rPr>
        <b/>
        <sz val="10"/>
        <color indexed="17"/>
        <rFont val="Arial"/>
        <family val="2"/>
      </rPr>
      <t xml:space="preserve"> / Super Tint+9+inc. VASA o similar)</t>
    </r>
  </si>
  <si>
    <r>
      <t>DVH cámara de 9mm. Laminado control solar verde en cara exterior y aire en su interior. Vidrio incoloro interior 6mm. (4+4+9+6 )</t>
    </r>
    <r>
      <rPr>
        <b/>
        <sz val="10"/>
        <rFont val="Arial"/>
        <family val="2"/>
      </rPr>
      <t>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(Blindex Solar Verde</t>
    </r>
    <r>
      <rPr>
        <b/>
        <sz val="10"/>
        <color indexed="17"/>
        <rFont val="Arial"/>
        <family val="2"/>
      </rPr>
      <t xml:space="preserve"> VASA+9+inc. o Similar)</t>
    </r>
  </si>
  <si>
    <r>
      <t>DVH cámara de 9mm. Laminado control solar gris en cara exterior y aire en su interior. Vidrio incoloro interior 6mm. (4+4+9+6 )</t>
    </r>
    <r>
      <rPr>
        <b/>
        <sz val="10"/>
        <rFont val="Arial"/>
        <family val="2"/>
      </rPr>
      <t>.</t>
    </r>
    <r>
      <rPr>
        <b/>
        <sz val="10"/>
        <color indexed="17"/>
        <rFont val="Arial"/>
        <family val="2"/>
      </rPr>
      <t xml:space="preserve"> (Blindex Solar Gris</t>
    </r>
    <r>
      <rPr>
        <b/>
        <sz val="10"/>
        <color indexed="17"/>
        <rFont val="Arial"/>
        <family val="2"/>
      </rPr>
      <t xml:space="preserve"> VASA+9+inc. o Similar)</t>
    </r>
  </si>
  <si>
    <r>
      <t>DVH cámara de 9mm. Laminado control solar azul en cara exterior y aire en su interior. Vidrio incoloro interior 6mm(4+4+9+6 )</t>
    </r>
    <r>
      <rPr>
        <b/>
        <sz val="10"/>
        <color indexed="17"/>
        <rFont val="Arial"/>
        <family val="2"/>
      </rPr>
      <t>(Blindex Solar Azul</t>
    </r>
    <r>
      <rPr>
        <b/>
        <sz val="10"/>
        <color indexed="17"/>
        <rFont val="Arial"/>
        <family val="2"/>
      </rPr>
      <t xml:space="preserve"> VASA+9+inc. o Similar)</t>
    </r>
  </si>
  <si>
    <r>
      <t>DVH cámara de 9mm Pirolitico de control solar, alta reflectividad y baja emisividad sobre incoloro 6mm y aire en su interior. Vidrio incoloro interior 6mm. ( 6+9+6 ).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(Eclipse Advantage Clear</t>
    </r>
    <r>
      <rPr>
        <b/>
        <sz val="10"/>
        <color indexed="17"/>
        <rFont val="Arial"/>
        <family val="2"/>
      </rPr>
      <t xml:space="preserve"> +9+inc. VASA o Similar)</t>
    </r>
  </si>
  <si>
    <r>
      <t>DVH cámara de 9mm Pirolitico de control solar, alta reflectividad y baja emisividad sobre azul intenso 6mm y aire en su interior. Vidrio incoloro interior 6mm. ( 6+9+6 ).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(Eclipse Advantage Artic Blue</t>
    </r>
    <r>
      <rPr>
        <b/>
        <sz val="10"/>
        <color indexed="17"/>
        <rFont val="Arial"/>
        <family val="2"/>
      </rPr>
      <t xml:space="preserve"> +9+inc. VASA o Similar)</t>
    </r>
  </si>
  <si>
    <r>
      <t>DVH cámara de 9mm Pirolitico de control solar, alta reflectividad y baja emisividad sobre verde intenso 6mm y aire en su interior. Vidrio incoloro interior 6mm. ( 6+9+6 ).</t>
    </r>
    <r>
      <rPr>
        <b/>
        <sz val="10"/>
        <color indexed="17"/>
        <rFont val="Arial"/>
        <family val="2"/>
      </rPr>
      <t xml:space="preserve"> (Eclipse Advantage Evergreen</t>
    </r>
    <r>
      <rPr>
        <b/>
        <sz val="10"/>
        <color indexed="17"/>
        <rFont val="Arial"/>
        <family val="2"/>
      </rPr>
      <t xml:space="preserve"> +9+inc. VASA o Similar)</t>
    </r>
  </si>
  <si>
    <r>
      <t xml:space="preserve">DVH cámara de 9mm Pirolitico de control solar, alta reflectividad y baja emisividad sobre azul verdoso 6mm y aire en su interior. Vidrio incoloro interior 6mm. ( 6+9+6 ). </t>
    </r>
    <r>
      <rPr>
        <b/>
        <sz val="10"/>
        <color indexed="17"/>
        <rFont val="Arial"/>
        <family val="2"/>
      </rPr>
      <t>(Eclipse Advantage Bluegreen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+9+inc. VASA o Similar)</t>
    </r>
  </si>
  <si>
    <r>
      <t xml:space="preserve">DVH cámara de 9mm Pirolitico de control solar, alta reflectividad y baja emisividad sobre gris 6mm y aire en su interior. Vidrio incoloro interior 6mm. ( 6+9+6 ). </t>
    </r>
    <r>
      <rPr>
        <b/>
        <sz val="10"/>
        <color indexed="17"/>
        <rFont val="Arial"/>
        <family val="2"/>
      </rPr>
      <t>(Eclipse Advantage Grey</t>
    </r>
    <r>
      <rPr>
        <b/>
        <sz val="10"/>
        <color indexed="17"/>
        <rFont val="Arial"/>
        <family val="2"/>
      </rPr>
      <t xml:space="preserve"> +9+inc. VASA o Similar)</t>
    </r>
  </si>
  <si>
    <r>
      <t xml:space="preserve">DVH cámara de 9mm Pirolitico de control solar, alta reflectividad y baja emisividad sobre bronce 6mm y aire en su interior. Vidrio incoloro interior 6mm. ( 6+9+6 ). </t>
    </r>
    <r>
      <rPr>
        <b/>
        <sz val="10"/>
        <color indexed="17"/>
        <rFont val="Arial"/>
        <family val="2"/>
      </rPr>
      <t>(Eclipse Advantage Bronze</t>
    </r>
    <r>
      <rPr>
        <b/>
        <sz val="10"/>
        <color indexed="17"/>
        <rFont val="Arial"/>
        <family val="2"/>
      </rPr>
      <t xml:space="preserve"> +9+inc. VASA o Similar)</t>
    </r>
  </si>
  <si>
    <r>
      <t xml:space="preserve">DVH cámara de 9mm Magnetrónico capa blanda de control solar y alta reflectividad </t>
    </r>
    <r>
      <rPr>
        <b/>
        <sz val="10"/>
        <rFont val="Arial"/>
        <family val="2"/>
      </rPr>
      <t>sobre incoloro coating gris plata</t>
    </r>
    <r>
      <rPr>
        <sz val="10"/>
        <rFont val="Arial"/>
        <family val="2"/>
      </rPr>
      <t xml:space="preserve"> 6mm y aire en su interior. Vidrio incoloro interior 6mm. ( 6+9+6 ). </t>
    </r>
    <r>
      <rPr>
        <b/>
        <sz val="10"/>
        <color indexed="17"/>
        <rFont val="Arial"/>
        <family val="2"/>
      </rPr>
      <t>(Cool Lite ST136 +9+inc. VASA o Similar)</t>
    </r>
  </si>
  <si>
    <r>
      <t xml:space="preserve">DVH cámara de 9mm Magnetrónico capa blanda de control solar, muy alta selectividad y baja emisividad sobre incoloro coating oscuro 6mm y aire en su interior. Vidrio incoloro interior 6mm. ( 6+9+6 ). </t>
    </r>
    <r>
      <rPr>
        <b/>
        <sz val="10"/>
        <color indexed="17"/>
        <rFont val="Arial"/>
        <family val="2"/>
      </rPr>
      <t>(Cool Lite SKN 144 II +9+inc. VASA o Similar)</t>
    </r>
  </si>
  <si>
    <r>
      <t xml:space="preserve">DVH cámara de 9mm Magnetrónico capa blanda de control solar, muy alta selectividad y baja emisividad sobre incoloro coating oscuro 6mm y aire en su interior. Vidrio incoloro interior 6mm. ( 6+9+6 ). </t>
    </r>
    <r>
      <rPr>
        <b/>
        <sz val="10"/>
        <color indexed="17"/>
        <rFont val="Arial"/>
        <family val="2"/>
      </rPr>
      <t>(Cool Lite SKN 154 II</t>
    </r>
    <r>
      <rPr>
        <b/>
        <sz val="10"/>
        <color indexed="17"/>
        <rFont val="Arial"/>
        <family val="2"/>
      </rPr>
      <t xml:space="preserve"> +9+inc. VASA o Similar)</t>
    </r>
  </si>
  <si>
    <r>
      <t>DVH cámara de 9mm Magnetrónico capa blanda de control solar, muy alta selectividad y baja emisividad sobre incoloro coating intermedio 6mm y aire en su interior. Vidrio incoloro interior 6mm. ( 6+9+6 ).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(Cool Lite SKN 165 II</t>
    </r>
    <r>
      <rPr>
        <b/>
        <sz val="10"/>
        <color indexed="17"/>
        <rFont val="Arial"/>
        <family val="2"/>
      </rPr>
      <t xml:space="preserve"> +9+inc. VASA o Similar)</t>
    </r>
  </si>
  <si>
    <r>
      <t>DVH cámara de 9mm Magnetrónico capa blanda de control solar, muy alta selectividad y baja emisividad sobre incoloro coating intermedio 6mm y aire en su interior. Vidrio incoloro interior 6mm. ( 6+9+6 ).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(Cool Lite SKN 176 II</t>
    </r>
    <r>
      <rPr>
        <b/>
        <sz val="10"/>
        <color indexed="17"/>
        <rFont val="Arial"/>
        <family val="2"/>
      </rPr>
      <t xml:space="preserve"> +9+inc. VASA o Similar)</t>
    </r>
  </si>
  <si>
    <r>
      <t>DVH cámara de 9mm Magnetrónico capa blanda de control solar, muy alta selectividad y baja emisividad sobre incoloro coating claro 6mm y aire en su interior. Vidrio incoloro interior 6mm. ( 6+9+6 ).</t>
    </r>
    <r>
      <rPr>
        <b/>
        <sz val="10"/>
        <color indexed="17"/>
        <rFont val="Arial"/>
        <family val="2"/>
      </rPr>
      <t xml:space="preserve"> (Cool Lite XT60/28 II</t>
    </r>
    <r>
      <rPr>
        <b/>
        <sz val="10"/>
        <color indexed="17"/>
        <rFont val="Arial"/>
        <family val="2"/>
      </rPr>
      <t xml:space="preserve"> +9+inc. VASA o Similar)</t>
    </r>
  </si>
  <si>
    <r>
      <t xml:space="preserve">DVH cámara de 12mm. Laminado control solar y </t>
    </r>
    <r>
      <rPr>
        <b/>
        <sz val="10"/>
        <rFont val="Arial"/>
        <family val="2"/>
      </rPr>
      <t xml:space="preserve"> reflectividad media coating neutro</t>
    </r>
    <r>
      <rPr>
        <sz val="10"/>
        <rFont val="Arial"/>
        <family val="2"/>
      </rPr>
      <t xml:space="preserve"> en cara exterior y aire en su interior. Vidrio incoloro interior 6mm. (</t>
    </r>
    <r>
      <rPr>
        <b/>
        <sz val="10"/>
        <rFont val="Arial"/>
        <family val="2"/>
      </rPr>
      <t>4+4+12+6 )</t>
    </r>
    <r>
      <rPr>
        <sz val="10"/>
        <rFont val="Arial"/>
        <family val="2"/>
      </rPr>
      <t>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(Blindex Solar Neutro</t>
    </r>
    <r>
      <rPr>
        <b/>
        <sz val="10"/>
        <color indexed="17"/>
        <rFont val="Arial"/>
        <family val="2"/>
      </rPr>
      <t>+12+inc. VASA o Similar)</t>
    </r>
  </si>
  <si>
    <r>
      <t>DVH cámara de 12mm. Laminado control solar y</t>
    </r>
    <r>
      <rPr>
        <b/>
        <sz val="10"/>
        <rFont val="Arial"/>
        <family val="2"/>
      </rPr>
      <t xml:space="preserve"> reflectividad media coating verde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(Blindex Solar Verde</t>
    </r>
    <r>
      <rPr>
        <b/>
        <sz val="10"/>
        <color indexed="17"/>
        <rFont val="Arial"/>
        <family val="2"/>
      </rPr>
      <t>+12+inc. VASA o Similar)</t>
    </r>
  </si>
  <si>
    <r>
      <t xml:space="preserve">DVH cámara de 12mm. Laminado control solar y </t>
    </r>
    <r>
      <rPr>
        <b/>
        <sz val="10"/>
        <rFont val="Arial"/>
        <family val="2"/>
      </rPr>
      <t>reflectividad media coating gris</t>
    </r>
    <r>
      <rPr>
        <sz val="10"/>
        <rFont val="Arial"/>
        <family val="2"/>
      </rPr>
      <t xml:space="preserve"> en cara exterior y aire en su interior. Vidrio incoloro interior 6mm. </t>
    </r>
    <r>
      <rPr>
        <b/>
        <sz val="10"/>
        <rFont val="Arial"/>
        <family val="2"/>
      </rPr>
      <t>(4+4+12+6 )</t>
    </r>
    <r>
      <rPr>
        <sz val="10"/>
        <rFont val="Arial"/>
        <family val="2"/>
      </rPr>
      <t xml:space="preserve">. </t>
    </r>
    <r>
      <rPr>
        <b/>
        <sz val="10"/>
        <color indexed="17"/>
        <rFont val="Arial"/>
        <family val="2"/>
      </rPr>
      <t>(Blindex Solar Gris</t>
    </r>
    <r>
      <rPr>
        <b/>
        <sz val="10"/>
        <color indexed="17"/>
        <rFont val="Arial"/>
        <family val="2"/>
      </rPr>
      <t>+12+inc. VASA o Similar)</t>
    </r>
  </si>
  <si>
    <r>
      <t xml:space="preserve">DVH cámara de 12mm. Laminado control solar y </t>
    </r>
    <r>
      <rPr>
        <b/>
        <sz val="10"/>
        <rFont val="Arial"/>
        <family val="2"/>
      </rPr>
      <t>reflectividad media coating azul</t>
    </r>
    <r>
      <rPr>
        <sz val="10"/>
        <rFont val="Arial"/>
        <family val="2"/>
      </rPr>
      <t xml:space="preserve"> en cara exterior y aire en su interior. Vidrio incoloro interior 6mm.</t>
    </r>
    <r>
      <rPr>
        <b/>
        <sz val="10"/>
        <rFont val="Arial"/>
        <family val="2"/>
      </rPr>
      <t xml:space="preserve"> (4+4+12+6 )</t>
    </r>
    <r>
      <rPr>
        <sz val="10"/>
        <rFont val="Arial"/>
        <family val="2"/>
      </rPr>
      <t>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(Blindex Solar Azul</t>
    </r>
    <r>
      <rPr>
        <b/>
        <sz val="10"/>
        <color indexed="17"/>
        <rFont val="Arial"/>
        <family val="2"/>
      </rPr>
      <t>+12+inc. VASA o Similar)</t>
    </r>
  </si>
  <si>
    <r>
      <t>DVH cámara de 12mm Pirolitico de control solar, alta reflectividad y baja emisividad sobre incoloro 6mm y aire en su interior. Vidrio incoloro interior 6mm. ( 6+12+6 ).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(Eclipse Advantage Clear</t>
    </r>
    <r>
      <rPr>
        <b/>
        <sz val="10"/>
        <color indexed="17"/>
        <rFont val="Arial"/>
        <family val="2"/>
      </rPr>
      <t xml:space="preserve"> +12+inc. VASA o Similar)</t>
    </r>
  </si>
  <si>
    <r>
      <t>DVH cámara de 12mm Pirolitico de control solar, alta reflectividad y baja emisividad sobre azul intenso 6mm y aire en su interior. Vidrio incoloro interior 6mm. ( 6+12+6 ).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(Eclipse Advantage Artic Blue</t>
    </r>
    <r>
      <rPr>
        <b/>
        <sz val="10"/>
        <color indexed="17"/>
        <rFont val="Arial"/>
        <family val="2"/>
      </rPr>
      <t xml:space="preserve"> +12+inc. VASA o Similar)</t>
    </r>
  </si>
  <si>
    <r>
      <t>DVH cámara de 12mm Pirolitico de control solar, alta reflectividad y baja emisividad sobre verde intenso 6mm y aire en su interior. Vidrio incoloro interior 6mm. ( 6+12+6 ).</t>
    </r>
    <r>
      <rPr>
        <b/>
        <sz val="10"/>
        <color indexed="17"/>
        <rFont val="Arial"/>
        <family val="2"/>
      </rPr>
      <t xml:space="preserve"> (Eclipse Advantagen Evergreen</t>
    </r>
    <r>
      <rPr>
        <b/>
        <sz val="10"/>
        <color indexed="17"/>
        <rFont val="Arial"/>
        <family val="2"/>
      </rPr>
      <t xml:space="preserve"> +12+inc. VASA o Similar)</t>
    </r>
  </si>
  <si>
    <r>
      <t xml:space="preserve">DVH cámara de 12mm Pirolitico de control solar, alta reflectividad y baja emisividad sobre azul verdoso 6mm y aire en su interior. Vidrio incoloro interior 6mm. ( 6+12+6 ). </t>
    </r>
    <r>
      <rPr>
        <b/>
        <sz val="10"/>
        <color indexed="17"/>
        <rFont val="Arial"/>
        <family val="2"/>
      </rPr>
      <t>(Eclipse Advantage Bluegreen</t>
    </r>
    <r>
      <rPr>
        <b/>
        <sz val="10"/>
        <color indexed="17"/>
        <rFont val="Arial"/>
        <family val="2"/>
      </rPr>
      <t xml:space="preserve"> +12+inc. VASA o Similar)</t>
    </r>
  </si>
  <si>
    <r>
      <t xml:space="preserve">DVH cámara de 12mm Pirolitico de control solar, alta reflectividad y baja emisividad sobre bronce 6mm y aire en su interior. Vidrio incoloro interior 6mm. ( 6+12+6 ). </t>
    </r>
    <r>
      <rPr>
        <b/>
        <sz val="10"/>
        <color indexed="17"/>
        <rFont val="Arial"/>
        <family val="2"/>
      </rPr>
      <t>(Eclipse Advantage Bronze</t>
    </r>
    <r>
      <rPr>
        <b/>
        <sz val="10"/>
        <color indexed="17"/>
        <rFont val="Arial"/>
        <family val="2"/>
      </rPr>
      <t xml:space="preserve"> +12+inc. VASA o Similar)</t>
    </r>
  </si>
  <si>
    <r>
      <t xml:space="preserve">DVH cámara de 12mm Pirolitico de control solar, alta reflectividad y baja emisividad sobre gris 6mm y aire en su interior. Vidrio incoloro interior 6mm. ( 6+12+6 ). </t>
    </r>
    <r>
      <rPr>
        <b/>
        <sz val="10"/>
        <color indexed="17"/>
        <rFont val="Arial"/>
        <family val="2"/>
      </rPr>
      <t>(Eclipse Advantage Grey</t>
    </r>
    <r>
      <rPr>
        <b/>
        <sz val="10"/>
        <color indexed="17"/>
        <rFont val="Arial"/>
        <family val="2"/>
      </rPr>
      <t xml:space="preserve"> +12+inc. VASA o Similar)</t>
    </r>
  </si>
  <si>
    <r>
      <t xml:space="preserve">DVH cámara de 12mm Magnetrónico capa blanda de control solar, muy alta selectividad y baja emisividad sobre incoloro coating oscuro 6mm y aire en su interior. Vidrio incoloro interior 6mm. ( 6+12+6 ). </t>
    </r>
    <r>
      <rPr>
        <b/>
        <sz val="10"/>
        <color indexed="17"/>
        <rFont val="Arial"/>
        <family val="2"/>
      </rPr>
      <t>(Cool Lite SKN144 II +12+inc. VASA o Similar)</t>
    </r>
  </si>
  <si>
    <r>
      <t xml:space="preserve">DVH cámara de 12mm Magnetrónico capa blanda de control solar, muy alta selectividad y baja emisividad sobre incoloro coating oscuro 6mm y aire en su interior. Vidrio incoloro interior 6mm. ( 6+12+6 ). </t>
    </r>
    <r>
      <rPr>
        <b/>
        <sz val="10"/>
        <color indexed="17"/>
        <rFont val="Arial"/>
        <family val="2"/>
      </rPr>
      <t>(Cool Lite SKN154 II</t>
    </r>
    <r>
      <rPr>
        <b/>
        <sz val="10"/>
        <color indexed="17"/>
        <rFont val="Arial"/>
        <family val="2"/>
      </rPr>
      <t xml:space="preserve"> +12+inc. VASA o Similar)</t>
    </r>
  </si>
  <si>
    <r>
      <t>DVH cámara de 12mm Magnetrónico capa blanda de control solar, muy alta selectividad y baja emisividad sobre incoloro coating intermedio 6mm y aire en su interior. Vidrio incoloro interior 6mm. ( 6+12+6 ).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(Cool Lite SKN165 II</t>
    </r>
    <r>
      <rPr>
        <b/>
        <sz val="10"/>
        <color indexed="17"/>
        <rFont val="Arial"/>
        <family val="2"/>
      </rPr>
      <t xml:space="preserve"> +12+inc. VASA o Similar)</t>
    </r>
  </si>
  <si>
    <r>
      <t>DVH cámara de 12mm Magnetrónico capa blanda de control solar, muy alta selectividad y baja emisividad sobre incoloro coating intermedio 6mm y aire en su interior. Vidrio incoloro interior 6mm. ( 6+12+6 ).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(Cool Lite SKN176 II</t>
    </r>
    <r>
      <rPr>
        <b/>
        <sz val="10"/>
        <color indexed="17"/>
        <rFont val="Arial"/>
        <family val="2"/>
      </rPr>
      <t xml:space="preserve"> +12+inc. VASA o Similar)</t>
    </r>
  </si>
  <si>
    <r>
      <t>DVH cámara de 12mm Magnetrónico capa blanda de control solar, muy alta selectividad y baja emisividad sobre incoloro coating claro 6mm y aire en su interior. Vidrio incoloro interior 6mm. ( 6+12+6 ).</t>
    </r>
    <r>
      <rPr>
        <b/>
        <sz val="10"/>
        <color indexed="17"/>
        <rFont val="Arial"/>
        <family val="2"/>
      </rPr>
      <t xml:space="preserve"> (Cool Lite XT60/28 II</t>
    </r>
    <r>
      <rPr>
        <b/>
        <sz val="10"/>
        <color indexed="17"/>
        <rFont val="Arial"/>
        <family val="2"/>
      </rPr>
      <t xml:space="preserve"> +12+inc. VASA o Similar)</t>
    </r>
  </si>
  <si>
    <r>
      <t xml:space="preserve">DVH cámara de 12mm coloreado en su masa Gris exterior 4mm y aire en su interior. Vidrio interior Baja Emisividad de 6mm. ( 4+12+6 ). </t>
    </r>
    <r>
      <rPr>
        <b/>
        <sz val="10"/>
        <rFont val="Arial"/>
        <family val="2"/>
      </rPr>
      <t>(Float Gris +12+ Energy Advantage Low-E VASA o Similar)</t>
    </r>
  </si>
  <si>
    <r>
      <t xml:space="preserve">DVH cámara de 12mm coloreado en su masa Gris exterior 6mm y aire en su interior. Vidrio interior Baja Emisividad de 6mm. ( 6+12+6 ). </t>
    </r>
    <r>
      <rPr>
        <b/>
        <sz val="10"/>
        <rFont val="Arial"/>
        <family val="2"/>
      </rPr>
      <t>(Float Gris +12+ Energy Advantage Low-E VASA o Similar)</t>
    </r>
  </si>
  <si>
    <r>
      <t>DVH cámara de 12mm coloreado en su masa Bronce exterior 4mm y aire en su interior. Vidrio interior Baja Emisividad de 6mm. ( 4+12+6 ).</t>
    </r>
    <r>
      <rPr>
        <b/>
        <sz val="10"/>
        <rFont val="Arial"/>
        <family val="2"/>
      </rPr>
      <t xml:space="preserve"> (Float Bronce +12+ Energy Advantage Low-E VASA o Similar)</t>
    </r>
  </si>
  <si>
    <r>
      <t>DVH cámara de 12mm coloreado en su masa Bronce exterior 6mm y aire en su interior. Vidrio interior Baja Emisividad de 6mm. ( 6+12+6 ).</t>
    </r>
    <r>
      <rPr>
        <b/>
        <sz val="10"/>
        <rFont val="Arial"/>
        <family val="2"/>
      </rPr>
      <t xml:space="preserve"> (Float Bronce +12+ Energy Advantage Low-E VASA o Similar)</t>
    </r>
  </si>
  <si>
    <r>
      <t>DVH cámara de 12mm coloreado en su masa Verde exterior 4mm y aire en su interior. Vidrio interior Baja Emisividad de 6mm. ( 4+12+6 ).</t>
    </r>
    <r>
      <rPr>
        <b/>
        <sz val="10"/>
        <rFont val="Arial"/>
        <family val="2"/>
      </rPr>
      <t xml:space="preserve"> (Float Verde +12+ Energy Advantage Low-E VASA o Similar)</t>
    </r>
  </si>
  <si>
    <r>
      <t xml:space="preserve">DVH cámara de 12mm coloreado en su masa Verde exterior 6mm y aire en su interior. Vidrio interior Baja Emisividad de 6mm. ( 6+12+6 ). </t>
    </r>
    <r>
      <rPr>
        <b/>
        <sz val="10"/>
        <rFont val="Arial"/>
        <family val="2"/>
      </rPr>
      <t>(Float Verde +12+ Energy Advantage Low-E VASA o Similar)</t>
    </r>
  </si>
  <si>
    <r>
      <t xml:space="preserve">DVH cámara de 12mm coloreado en su masa Gris exterior 4mm y aire en su interior. Vidrio interior Baja Emisividad de 6mm. ( 4+12+6 ). </t>
    </r>
    <r>
      <rPr>
        <b/>
        <sz val="10"/>
        <rFont val="Arial"/>
        <family val="2"/>
      </rPr>
      <t>(Float Gris +12+ Neutral 70 Low-e GUARDIAN o Similar)</t>
    </r>
  </si>
  <si>
    <r>
      <t xml:space="preserve">DVH cámara de 12mm coloreado en su masa Gris exterior 6mm y aire en su interior. Vidrio interior Baja Emisividad de 6mm. ( 6+12+6 ). </t>
    </r>
    <r>
      <rPr>
        <b/>
        <sz val="10"/>
        <rFont val="Arial"/>
        <family val="2"/>
      </rPr>
      <t>(Float Gris +12+ Neutral 70 Low-e GUARDIAN o Similar)</t>
    </r>
  </si>
  <si>
    <r>
      <t>DVH cámara de 12mm coloreado en su masa Bronce exterior 4mm y aire en su interior. Vidrio interior Baja Emisividad de 6mm. ( 4+12+6 ).</t>
    </r>
    <r>
      <rPr>
        <b/>
        <sz val="10"/>
        <rFont val="Arial"/>
        <family val="2"/>
      </rPr>
      <t xml:space="preserve"> (Float Bronce +12+ Neutral 70 Low-e GUARDIAN o Similar)</t>
    </r>
  </si>
  <si>
    <r>
      <t>DVH cámara de 12mm coloreado en su masa Bronce exterior 6mm y aire en su interior. Vidrio interior Baja Emisividad de 6mm. ( 6+12+6 ).</t>
    </r>
    <r>
      <rPr>
        <b/>
        <sz val="10"/>
        <rFont val="Arial"/>
        <family val="2"/>
      </rPr>
      <t xml:space="preserve"> (Float Bronce +12+ Neutral 70 Low-e GUARDIAN o Similar)</t>
    </r>
  </si>
  <si>
    <r>
      <t>DVH cámara de 12mm coloreado en su masa Verde exterior 4mm y aire en su interior. Vidrio interior Baja Emisividad de 6mm. ( 4+12+6 ).</t>
    </r>
    <r>
      <rPr>
        <b/>
        <sz val="10"/>
        <rFont val="Arial"/>
        <family val="2"/>
      </rPr>
      <t xml:space="preserve"> (Float Verde +12+ Neutral 70 Low-e GUARDIAN o Similar)</t>
    </r>
  </si>
  <si>
    <r>
      <t xml:space="preserve">DVH cámara de 12mm coloreado en su masa Verde exterior 6mm y aire en su interior. Vidrio interior Baja Emisividad de 6mm. ( 6+12+6 ). </t>
    </r>
    <r>
      <rPr>
        <b/>
        <sz val="10"/>
        <rFont val="Arial"/>
        <family val="2"/>
      </rPr>
      <t>(Float Verde +12+ Neutral 70 Low-e GUARDIAN o Similar)</t>
    </r>
  </si>
  <si>
    <r>
      <t xml:space="preserve">DVH cámara de 12mm. Laminado control solar neutro en cara exterior y aire en su interior. Vidrio laminado con coating de baja emisividad. (4+4/12/3+3 ). </t>
    </r>
    <r>
      <rPr>
        <b/>
        <sz val="10"/>
        <color indexed="17"/>
        <rFont val="Arial"/>
        <family val="2"/>
      </rPr>
      <t>(Blindex Solar Neutro</t>
    </r>
    <r>
      <rPr>
        <b/>
        <sz val="10"/>
        <color indexed="17"/>
        <rFont val="Arial"/>
        <family val="2"/>
      </rPr>
      <t>+12+Energy Advantage Low-E VASA o Similar)</t>
    </r>
  </si>
  <si>
    <r>
      <t>DVH cámara de 12mm. Laminado control solar verde en cara exterior y aire en su interior. Vidrio laminado con coating de baja emisividad. (4+4/12/3+3 ).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(Blindex Solar Verde</t>
    </r>
    <r>
      <rPr>
        <b/>
        <sz val="10"/>
        <color indexed="17"/>
        <rFont val="Arial"/>
        <family val="2"/>
      </rPr>
      <t>+12+Energy Advantage Low-E VASA o Similar)</t>
    </r>
  </si>
  <si>
    <r>
      <t xml:space="preserve">DVH cámara de 12mm. Laminado control solar gris en cara exterior y aire en su interior. Vidrio laminado con coating de baja emisividad. (4+4/12/3+3 ). </t>
    </r>
    <r>
      <rPr>
        <b/>
        <sz val="10"/>
        <color indexed="17"/>
        <rFont val="Arial"/>
        <family val="2"/>
      </rPr>
      <t>(Blindex Solar Gris</t>
    </r>
    <r>
      <rPr>
        <b/>
        <sz val="10"/>
        <color indexed="17"/>
        <rFont val="Arial"/>
        <family val="2"/>
      </rPr>
      <t>+12+Energy Advantage Low-E VASA o Similar)</t>
    </r>
  </si>
  <si>
    <r>
      <t>DVH cámara de 12mm. Laminado control solar azul en cara exterior y aire en su interior. Vidrio laminado con coating de baja emisividad. (4+4/12/3+3 ).</t>
    </r>
    <r>
      <rPr>
        <sz val="10"/>
        <color indexed="17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(Blindex Solar Azul</t>
    </r>
    <r>
      <rPr>
        <b/>
        <sz val="10"/>
        <color indexed="17"/>
        <rFont val="Arial"/>
        <family val="2"/>
      </rPr>
      <t>+12+Energy Advantage Low-E VASA o Similar)</t>
    </r>
  </si>
  <si>
    <r>
      <t>DVH cámara de 9mm. Laminado control solar neutro en cara exterior y aire en su interior. Vidrio incoloro interior 6mm. (4+4+9+6 ).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17"/>
        <rFont val="Arial"/>
        <family val="2"/>
      </rPr>
      <t>(Blindex Solar Neutro VASA+9+inc. o Similar)</t>
    </r>
  </si>
  <si>
    <r>
      <t xml:space="preserve">DVH cámara de 9mm Magnetrónico capa blanda de control solar y alta reflectividad </t>
    </r>
    <r>
      <rPr>
        <b/>
        <sz val="10"/>
        <rFont val="Arial"/>
        <family val="2"/>
      </rPr>
      <t xml:space="preserve">sobre incoloro coating plata </t>
    </r>
    <r>
      <rPr>
        <sz val="10"/>
        <rFont val="Arial"/>
        <family val="2"/>
      </rPr>
      <t xml:space="preserve">6mm y aire en su interior. Vidrio incoloro interior 6mm. ( 6+9+6 ). </t>
    </r>
    <r>
      <rPr>
        <b/>
        <sz val="10"/>
        <color indexed="17"/>
        <rFont val="Arial"/>
        <family val="2"/>
      </rPr>
      <t>(Cool Lite ST120 +9+inc. VASA o Similar)</t>
    </r>
  </si>
  <si>
    <r>
      <t xml:space="preserve">DVH cámara de 12mm Magnetrónico capa blanda de control solar y alta reflectividad </t>
    </r>
    <r>
      <rPr>
        <b/>
        <sz val="10"/>
        <rFont val="Arial"/>
        <family val="2"/>
      </rPr>
      <t>sobre incoloro coating plata</t>
    </r>
    <r>
      <rPr>
        <sz val="10"/>
        <rFont val="Arial"/>
        <family val="2"/>
      </rPr>
      <t xml:space="preserve"> 6mm y aire en su interior. Vidrio incoloro interior 6mm. ( 6+12+6 ). </t>
    </r>
    <r>
      <rPr>
        <b/>
        <sz val="10"/>
        <color indexed="17"/>
        <rFont val="Arial"/>
        <family val="2"/>
      </rPr>
      <t>(Cool Lite ST120 +12+inc. VASA o Similar)</t>
    </r>
  </si>
  <si>
    <r>
      <t xml:space="preserve">DVH cámara de 12mm Magnetrónico capa blanda de control solar y alta reflectividad </t>
    </r>
    <r>
      <rPr>
        <b/>
        <sz val="10"/>
        <rFont val="Arial"/>
        <family val="2"/>
      </rPr>
      <t>sobre incoloro coating plata</t>
    </r>
    <r>
      <rPr>
        <sz val="10"/>
        <rFont val="Arial"/>
        <family val="2"/>
      </rPr>
      <t xml:space="preserve"> 6mm y aire en su interior. Vidrio interior Baja Emisividad de 6mm. ( 6+12+6 ). </t>
    </r>
    <r>
      <rPr>
        <b/>
        <sz val="10"/>
        <color indexed="17"/>
        <rFont val="Arial"/>
        <family val="2"/>
      </rPr>
      <t>(Cool Lite ST120 +12+Energy Advantage Low-E VASA o Similar)</t>
    </r>
  </si>
  <si>
    <r>
      <t xml:space="preserve">DVH cámara de 12mm Magnetrónico capa blanda de control solar y alta reflectividad </t>
    </r>
    <r>
      <rPr>
        <b/>
        <sz val="10"/>
        <rFont val="Arial"/>
        <family val="2"/>
      </rPr>
      <t xml:space="preserve">sobre incoloro coating gris plata </t>
    </r>
    <r>
      <rPr>
        <sz val="10"/>
        <rFont val="Arial"/>
        <family val="2"/>
      </rPr>
      <t xml:space="preserve"> 6mm y aire en su interior. Vidrio interior Baja Emisividad de 6mm. ( 6+12+6 ). </t>
    </r>
    <r>
      <rPr>
        <b/>
        <sz val="10"/>
        <color indexed="17"/>
        <rFont val="Arial"/>
        <family val="2"/>
      </rPr>
      <t>(Cool Lite ST136 +12+Energy Advantage Low-E VASA o Similar)</t>
    </r>
  </si>
  <si>
    <r>
      <t xml:space="preserve">DVH cámara de 12mm Pirolitico de control solar, alta reflectividad y baja emisividad sobre incoloro 6mm y aire en su interior. Vidrio interior Baja Emisividad de 6mm. ( 6+12+6 ). </t>
    </r>
    <r>
      <rPr>
        <b/>
        <sz val="10"/>
        <color indexed="17"/>
        <rFont val="Arial"/>
        <family val="2"/>
      </rPr>
      <t>(Eclipse Advantage Clear+12+Energy Advantage Low-E VASA o Similar)</t>
    </r>
  </si>
  <si>
    <r>
      <t xml:space="preserve">DVH cámara de 12mm Pirolitico de control solar, alta reflectividad y baja emisividad sobre azul intenso 6mm y aire en su interior. Vidrio interior Baja Emisividad de 6mm. ( 6+12+6 ). </t>
    </r>
    <r>
      <rPr>
        <b/>
        <sz val="10"/>
        <color indexed="17"/>
        <rFont val="Arial"/>
        <family val="2"/>
      </rPr>
      <t>(Eclipse Advantage Artic Blue +12+Energy Advantage Low-E VASA o Similar)</t>
    </r>
  </si>
  <si>
    <r>
      <t xml:space="preserve">DVH cámara de 12mm Pirolitico de control solar, alta reflectividad y baja emisividad sobre verde intenso 6mm y aire en su interior. Vidrio interior Baja Emisividad de 6mm. ( 6+12+6 ). </t>
    </r>
    <r>
      <rPr>
        <b/>
        <sz val="10"/>
        <color indexed="17"/>
        <rFont val="Arial"/>
        <family val="2"/>
      </rPr>
      <t>(Eclipse Advantage Evergreen +12+Energy Advantage Low-E VASA o Similar)</t>
    </r>
  </si>
  <si>
    <r>
      <t xml:space="preserve">DVH cámara de 12mm Pirolitico de control solar, alta reflectividad y baja emisividad sobre azul verdoso 6mm y aire en su interior. Vidrio interior Baja Emisividad de 6mm. ( 6+12+6 ). </t>
    </r>
    <r>
      <rPr>
        <b/>
        <sz val="10"/>
        <color indexed="17"/>
        <rFont val="Arial"/>
        <family val="2"/>
      </rPr>
      <t>(Eclipse Advantage Bluegreen +12+Energy Advantage Low-E VASA o Similar)</t>
    </r>
  </si>
  <si>
    <r>
      <t xml:space="preserve">DVH cámara de 12mm Pirolitico de control solar, alta reflectividad y baja emisividad sobre gris 6mm y aire en su interior. Vidrio interior Baja Emisividad de 6mm. ( 6+12+6 ). </t>
    </r>
    <r>
      <rPr>
        <b/>
        <sz val="10"/>
        <color indexed="17"/>
        <rFont val="Arial"/>
        <family val="2"/>
      </rPr>
      <t>(Eclipse Advantage Grey+12+Energy Advantage Low-E VASA o Similar)</t>
    </r>
  </si>
  <si>
    <r>
      <t xml:space="preserve">DVH cámara de 12mm Pirolitico de control solar, alta reflectividad y baja emisividad sobre bronce 6mm y aire en su interior. Vidrio interior Baja Emisividad de 6mm. ( 6+12+6 ). </t>
    </r>
    <r>
      <rPr>
        <b/>
        <sz val="10"/>
        <color indexed="17"/>
        <rFont val="Arial"/>
        <family val="2"/>
      </rPr>
      <t>(Eclipse AdvantageBronze +12+Energy Advantage Low-E VASA o Similar)</t>
    </r>
  </si>
  <si>
    <r>
      <t xml:space="preserve">DVH cámara de 15mm Pirolitico de control solar, alta reflectividad y baja emisividad sobre incoloro exterior 6mm y 90% argón en su interior. Vidrio interior Baja Emisividad de 6mm. ( 6+15+6 ). </t>
    </r>
    <r>
      <rPr>
        <b/>
        <sz val="10"/>
        <color indexed="17"/>
        <rFont val="Arial"/>
        <family val="2"/>
      </rPr>
      <t>(Eclipse Advantage Clear +15+Energy Advantage Low-E VASA o Similar)</t>
    </r>
  </si>
  <si>
    <r>
      <t xml:space="preserve">DVH cámara de 15mm Pirolitico de control solar, alta reflectividad y baja emisividad sobre azul intenso exterior 6mm y 90% argón en su interior. Vidrio interior Baja Emisividad de 6mm. ( 6+15+6 ). </t>
    </r>
    <r>
      <rPr>
        <b/>
        <sz val="10"/>
        <color indexed="17"/>
        <rFont val="Arial"/>
        <family val="2"/>
      </rPr>
      <t>(Eclipse Advantage Artic Blue +15+Energy Advantage Low-E VASA o Similar)</t>
    </r>
  </si>
  <si>
    <r>
      <t xml:space="preserve">DVH cámara de 15mm Pirolitico de control solar, alta reflectividad y baja emisividad sobre verde intenso exterior 6mm y 90% argón en su interior. Vidrio interior Baja Emisividad de 6mm. ( 6+15+6 ). </t>
    </r>
    <r>
      <rPr>
        <b/>
        <sz val="10"/>
        <color indexed="17"/>
        <rFont val="Arial"/>
        <family val="2"/>
      </rPr>
      <t>(Eclipse Advantage Evergreen +15+Energy Advantage Low-E VASA o Similar)</t>
    </r>
  </si>
  <si>
    <r>
      <t xml:space="preserve">DVH cámara de 15mm Pirolitico de control solar, alta reflectividad y baja emisividad sobre azul verdoso exterior 6mm y 90% argón en su interior. Vidrio interior Baja Emisividad de 6mm. ( 6+15+6 ). </t>
    </r>
    <r>
      <rPr>
        <b/>
        <sz val="10"/>
        <color indexed="17"/>
        <rFont val="Arial"/>
        <family val="2"/>
      </rPr>
      <t>(Eclipse Advantage Bluegreen +15+Energy Advantage Low-E VASA o Similar)</t>
    </r>
  </si>
  <si>
    <t>Fecha última actualización: 25/08/2026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</si>
</sst>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E+00_)"/>
  </numFmts>
  <fonts count="2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ourier"/>
      <family val="3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 Narrow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sz val="10"/>
      <color indexed="8"/>
      <name val="Arial Narrow"/>
      <family val="2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b/>
      <sz val="12"/>
      <color indexed="8"/>
      <name val="Arial"/>
      <family val="2"/>
    </font>
    <font>
      <b/>
      <sz val="10"/>
      <color rgb="FFFF0000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b/>
      <sz val="10"/>
      <color theme="1"/>
      <name val="Arial"/>
      <family val="2"/>
    </font>
    <font>
      <b/>
      <sz val="10"/>
      <color theme="6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0"/>
        <bgColor indexed="60"/>
      </patternFill>
    </fill>
    <fill>
      <patternFill patternType="solid">
        <fgColor indexed="11"/>
        <bgColor indexed="49"/>
      </patternFill>
    </fill>
    <fill>
      <patternFill patternType="solid">
        <fgColor indexed="53"/>
        <bgColor indexed="29"/>
      </patternFill>
    </fill>
    <fill>
      <patternFill patternType="solid">
        <fgColor indexed="13"/>
        <bgColor indexed="3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165" fontId="6" fillId="0" borderId="0"/>
  </cellStyleXfs>
  <cellXfs count="137">
    <xf numFmtId="0" fontId="0" fillId="0" borderId="0" xfId="0"/>
    <xf numFmtId="0" fontId="0" fillId="0" borderId="0" xfId="0" applyProtection="1">
      <protection hidden="1"/>
    </xf>
    <xf numFmtId="0" fontId="8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3" fillId="0" borderId="0" xfId="0" applyFont="1" applyAlignment="1" applyProtection="1">
      <alignment vertical="center" wrapText="1"/>
      <protection hidden="1"/>
    </xf>
    <xf numFmtId="0" fontId="8" fillId="0" borderId="1" xfId="0" applyFont="1" applyBorder="1" applyProtection="1">
      <protection hidden="1"/>
    </xf>
    <xf numFmtId="2" fontId="8" fillId="0" borderId="1" xfId="0" applyNumberFormat="1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/>
      <protection hidden="1"/>
    </xf>
    <xf numFmtId="2" fontId="8" fillId="0" borderId="0" xfId="0" applyNumberFormat="1" applyFont="1" applyAlignment="1" applyProtection="1">
      <alignment horizontal="left"/>
      <protection hidden="1"/>
    </xf>
    <xf numFmtId="0" fontId="14" fillId="0" borderId="0" xfId="0" applyFont="1" applyProtection="1">
      <protection hidden="1"/>
    </xf>
    <xf numFmtId="0" fontId="15" fillId="0" borderId="0" xfId="0" applyFont="1" applyProtection="1">
      <protection hidden="1"/>
    </xf>
    <xf numFmtId="0" fontId="0" fillId="0" borderId="0" xfId="0" applyProtection="1">
      <protection locked="0"/>
    </xf>
    <xf numFmtId="0" fontId="8" fillId="0" borderId="3" xfId="0" applyFont="1" applyBorder="1" applyProtection="1">
      <protection locked="0"/>
    </xf>
    <xf numFmtId="0" fontId="8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4" fontId="8" fillId="0" borderId="1" xfId="0" applyNumberFormat="1" applyFont="1" applyBorder="1" applyAlignment="1" applyProtection="1">
      <alignment horizontal="center"/>
      <protection hidden="1"/>
    </xf>
    <xf numFmtId="0" fontId="8" fillId="0" borderId="1" xfId="0" applyFont="1" applyBorder="1" applyAlignment="1" applyProtection="1">
      <alignment wrapText="1"/>
      <protection hidden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0" fillId="0" borderId="15" xfId="0" applyFont="1" applyBorder="1" applyProtection="1">
      <protection locked="0"/>
    </xf>
    <xf numFmtId="0" fontId="10" fillId="0" borderId="16" xfId="0" applyFont="1" applyBorder="1" applyProtection="1"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7" xfId="0" applyFont="1" applyBorder="1" applyProtection="1"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18" xfId="0" applyFont="1" applyBorder="1" applyProtection="1">
      <protection locked="0"/>
    </xf>
    <xf numFmtId="0" fontId="0" fillId="0" borderId="1" xfId="0" applyBorder="1" applyProtection="1">
      <protection hidden="1"/>
    </xf>
    <xf numFmtId="0" fontId="8" fillId="0" borderId="19" xfId="0" applyFont="1" applyBorder="1" applyAlignment="1" applyProtection="1">
      <alignment horizontal="center" vertical="center"/>
      <protection locked="0"/>
    </xf>
    <xf numFmtId="0" fontId="0" fillId="0" borderId="18" xfId="0" applyBorder="1" applyProtection="1">
      <protection hidden="1"/>
    </xf>
    <xf numFmtId="0" fontId="8" fillId="0" borderId="20" xfId="0" applyFont="1" applyBorder="1" applyAlignment="1" applyProtection="1">
      <alignment horizontal="center"/>
      <protection locked="0"/>
    </xf>
    <xf numFmtId="0" fontId="8" fillId="0" borderId="21" xfId="0" applyFont="1" applyBorder="1" applyProtection="1">
      <protection locked="0"/>
    </xf>
    <xf numFmtId="2" fontId="8" fillId="0" borderId="19" xfId="0" applyNumberFormat="1" applyFont="1" applyBorder="1" applyAlignment="1" applyProtection="1">
      <alignment horizontal="center"/>
      <protection hidden="1"/>
    </xf>
    <xf numFmtId="0" fontId="8" fillId="0" borderId="22" xfId="0" applyFont="1" applyBorder="1" applyProtection="1">
      <protection locked="0"/>
    </xf>
    <xf numFmtId="0" fontId="8" fillId="0" borderId="18" xfId="0" applyFont="1" applyBorder="1" applyProtection="1">
      <protection hidden="1"/>
    </xf>
    <xf numFmtId="2" fontId="8" fillId="0" borderId="18" xfId="0" applyNumberFormat="1" applyFont="1" applyBorder="1" applyAlignment="1" applyProtection="1">
      <alignment horizontal="left"/>
      <protection hidden="1"/>
    </xf>
    <xf numFmtId="0" fontId="8" fillId="0" borderId="18" xfId="0" applyFont="1" applyBorder="1" applyAlignment="1" applyProtection="1">
      <alignment horizontal="left"/>
      <protection hidden="1"/>
    </xf>
    <xf numFmtId="0" fontId="23" fillId="7" borderId="7" xfId="0" applyFont="1" applyFill="1" applyBorder="1" applyAlignment="1">
      <alignment horizontal="center" vertical="center" wrapText="1"/>
    </xf>
    <xf numFmtId="165" fontId="2" fillId="0" borderId="5" xfId="1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0" fontId="24" fillId="0" borderId="11" xfId="0" applyFont="1" applyBorder="1" applyAlignment="1">
      <alignment horizontal="left" vertical="center" wrapText="1"/>
    </xf>
    <xf numFmtId="165" fontId="2" fillId="0" borderId="12" xfId="10" applyFont="1" applyBorder="1" applyAlignment="1">
      <alignment vertical="center" wrapText="1"/>
    </xf>
    <xf numFmtId="165" fontId="2" fillId="0" borderId="11" xfId="10" applyFont="1" applyBorder="1" applyAlignment="1">
      <alignment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65" fontId="2" fillId="0" borderId="3" xfId="1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center" wrapText="1"/>
    </xf>
    <xf numFmtId="165" fontId="2" fillId="0" borderId="3" xfId="10" applyFont="1" applyBorder="1" applyAlignment="1">
      <alignment vertical="center" wrapText="1"/>
    </xf>
    <xf numFmtId="165" fontId="2" fillId="0" borderId="0" xfId="10" applyFont="1" applyAlignment="1">
      <alignment vertical="center" wrapText="1"/>
    </xf>
    <xf numFmtId="2" fontId="2" fillId="0" borderId="3" xfId="1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23" fillId="0" borderId="0" xfId="0" applyFont="1" applyAlignment="1">
      <alignment wrapText="1"/>
    </xf>
    <xf numFmtId="0" fontId="23" fillId="7" borderId="6" xfId="0" applyFont="1" applyFill="1" applyBorder="1" applyAlignment="1">
      <alignment wrapText="1"/>
    </xf>
    <xf numFmtId="0" fontId="23" fillId="7" borderId="2" xfId="0" applyFont="1" applyFill="1" applyBorder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4" xfId="0" applyFont="1" applyBorder="1" applyAlignment="1">
      <alignment wrapText="1"/>
    </xf>
    <xf numFmtId="0" fontId="10" fillId="0" borderId="0" xfId="0" applyFont="1" applyAlignment="1">
      <alignment wrapText="1"/>
    </xf>
    <xf numFmtId="2" fontId="4" fillId="0" borderId="1" xfId="0" applyNumberFormat="1" applyFont="1" applyBorder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7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24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wrapText="1"/>
    </xf>
    <xf numFmtId="2" fontId="10" fillId="0" borderId="1" xfId="0" applyNumberFormat="1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center" wrapText="1"/>
    </xf>
    <xf numFmtId="0" fontId="23" fillId="7" borderId="0" xfId="0" applyFont="1" applyFill="1" applyAlignment="1">
      <alignment wrapText="1"/>
    </xf>
    <xf numFmtId="0" fontId="23" fillId="7" borderId="0" xfId="0" applyFont="1" applyFill="1" applyAlignment="1">
      <alignment horizontal="left" wrapText="1"/>
    </xf>
    <xf numFmtId="0" fontId="23" fillId="7" borderId="0" xfId="0" applyFont="1" applyFill="1" applyAlignment="1">
      <alignment horizontal="center" wrapText="1"/>
    </xf>
    <xf numFmtId="0" fontId="18" fillId="0" borderId="3" xfId="0" applyFont="1" applyBorder="1" applyAlignment="1">
      <alignment wrapText="1"/>
    </xf>
    <xf numFmtId="0" fontId="10" fillId="0" borderId="3" xfId="0" applyFont="1" applyBorder="1" applyAlignment="1">
      <alignment horizontal="left" wrapText="1"/>
    </xf>
    <xf numFmtId="0" fontId="25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164" fontId="24" fillId="0" borderId="1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center" vertical="center" wrapText="1"/>
    </xf>
    <xf numFmtId="2" fontId="24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vertical="center" wrapText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9" xfId="0" applyFont="1" applyBorder="1" applyAlignment="1" applyProtection="1">
      <alignment horizontal="center" vertical="center"/>
      <protection hidden="1"/>
    </xf>
    <xf numFmtId="0" fontId="8" fillId="0" borderId="2" xfId="0" applyFont="1" applyBorder="1" applyAlignment="1" applyProtection="1">
      <alignment horizontal="left" vertical="center" wrapText="1"/>
      <protection hidden="1"/>
    </xf>
    <xf numFmtId="0" fontId="8" fillId="0" borderId="25" xfId="0" applyFont="1" applyBorder="1" applyAlignment="1" applyProtection="1">
      <alignment horizontal="left" vertical="center" wrapText="1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8" fillId="0" borderId="26" xfId="0" applyFont="1" applyBorder="1" applyAlignment="1" applyProtection="1">
      <alignment horizontal="left" vertical="center" wrapText="1"/>
      <protection hidden="1"/>
    </xf>
    <xf numFmtId="0" fontId="8" fillId="0" borderId="27" xfId="0" applyFont="1" applyBorder="1" applyAlignment="1" applyProtection="1">
      <alignment horizontal="left" vertical="center" wrapText="1"/>
      <protection hidden="1"/>
    </xf>
    <xf numFmtId="0" fontId="8" fillId="0" borderId="12" xfId="0" applyFont="1" applyBorder="1" applyAlignment="1" applyProtection="1">
      <alignment horizontal="left" vertical="center" wrapText="1"/>
      <protection hidden="1"/>
    </xf>
    <xf numFmtId="0" fontId="8" fillId="0" borderId="6" xfId="0" applyFont="1" applyBorder="1" applyAlignment="1" applyProtection="1">
      <alignment horizontal="center" vertical="center" wrapText="1"/>
      <protection hidden="1"/>
    </xf>
    <xf numFmtId="0" fontId="8" fillId="0" borderId="28" xfId="0" applyFont="1" applyBorder="1" applyAlignment="1" applyProtection="1">
      <alignment horizontal="center" vertical="center" wrapText="1"/>
      <protection hidden="1"/>
    </xf>
    <xf numFmtId="0" fontId="8" fillId="0" borderId="29" xfId="0" applyFont="1" applyBorder="1" applyAlignment="1" applyProtection="1">
      <alignment horizontal="center" vertical="center" wrapText="1"/>
      <protection hidden="1"/>
    </xf>
    <xf numFmtId="0" fontId="9" fillId="0" borderId="30" xfId="0" applyFont="1" applyBorder="1" applyAlignment="1" applyProtection="1">
      <alignment horizontal="center" vertical="center" wrapText="1"/>
      <protection hidden="1"/>
    </xf>
    <xf numFmtId="0" fontId="9" fillId="0" borderId="19" xfId="0" applyFont="1" applyBorder="1" applyAlignment="1" applyProtection="1">
      <alignment horizontal="center" vertical="center" wrapText="1"/>
      <protection hidden="1"/>
    </xf>
    <xf numFmtId="0" fontId="9" fillId="0" borderId="31" xfId="0" applyFont="1" applyBorder="1" applyAlignment="1" applyProtection="1">
      <alignment horizontal="center" vertical="center" wrapText="1"/>
      <protection hidden="1"/>
    </xf>
    <xf numFmtId="0" fontId="9" fillId="0" borderId="14" xfId="0" applyFont="1" applyBorder="1" applyAlignment="1" applyProtection="1">
      <alignment horizontal="center" vertical="center" wrapText="1"/>
      <protection hidden="1"/>
    </xf>
    <xf numFmtId="0" fontId="9" fillId="0" borderId="32" xfId="0" applyFont="1" applyBorder="1" applyAlignment="1" applyProtection="1">
      <alignment horizontal="center" vertical="center" wrapText="1"/>
      <protection hidden="1"/>
    </xf>
    <xf numFmtId="0" fontId="17" fillId="0" borderId="21" xfId="0" applyFont="1" applyBorder="1" applyAlignment="1" applyProtection="1">
      <alignment horizontal="center" vertical="center" wrapText="1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 applyProtection="1">
      <alignment horizontal="center" vertical="center" wrapText="1"/>
      <protection hidden="1"/>
    </xf>
    <xf numFmtId="0" fontId="21" fillId="0" borderId="14" xfId="0" applyFont="1" applyBorder="1" applyAlignment="1" applyProtection="1">
      <alignment horizontal="center" vertical="center" wrapText="1"/>
      <protection hidden="1"/>
    </xf>
    <xf numFmtId="0" fontId="21" fillId="0" borderId="1" xfId="0" applyFont="1" applyBorder="1" applyAlignment="1" applyProtection="1">
      <alignment horizontal="center" vertical="center" wrapText="1"/>
      <protection hidden="1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16" fillId="8" borderId="33" xfId="0" applyFont="1" applyFill="1" applyBorder="1" applyAlignment="1" applyProtection="1">
      <alignment horizontal="center" vertical="center" wrapText="1"/>
      <protection hidden="1"/>
    </xf>
    <xf numFmtId="0" fontId="16" fillId="8" borderId="34" xfId="0" applyFont="1" applyFill="1" applyBorder="1" applyAlignment="1" applyProtection="1">
      <alignment horizontal="center" vertical="center" wrapText="1"/>
      <protection hidden="1"/>
    </xf>
    <xf numFmtId="0" fontId="16" fillId="8" borderId="35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14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</cellXfs>
  <cellStyles count="11">
    <cellStyle name="B/N" xfId="1"/>
    <cellStyle name="K No Verifica" xfId="2"/>
    <cellStyle name="K VER" xfId="3"/>
    <cellStyle name="K Verifica" xfId="4"/>
    <cellStyle name="Keco" xfId="5"/>
    <cellStyle name="Kmin" xfId="6"/>
    <cellStyle name="Krec" xfId="7"/>
    <cellStyle name="Negrita" xfId="8"/>
    <cellStyle name="Normal" xfId="0" builtinId="0"/>
    <cellStyle name="Normal 2" xfId="9"/>
    <cellStyle name="Normal 3" xfId="10"/>
  </cellStyles>
  <dxfs count="3">
    <dxf>
      <font>
        <b/>
        <i val="0"/>
        <condense val="0"/>
        <extend val="0"/>
        <color indexed="10"/>
      </font>
    </dxf>
    <dxf>
      <font>
        <b/>
        <i val="0"/>
        <u val="none"/>
        <color rgb="FFFF0000"/>
      </font>
    </dxf>
    <dxf>
      <font>
        <b/>
        <i val="0"/>
        <color rgb="FFFF0000"/>
        <name val="Cambria"/>
        <scheme val="none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20" dropStyle="combo" dx="16" fmlaLink="$G$10" fmlaRange="SupSemiTrans" noThreeD="1" sel="293" val="273"/>
</file>

<file path=xl/ctrlProps/ctrlProp2.xml><?xml version="1.0" encoding="utf-8"?>
<formControlPr xmlns="http://schemas.microsoft.com/office/spreadsheetml/2009/9/main" objectType="Drop" dropLines="20" dropStyle="combo" dx="16" fmlaLink="$A$10" fmlaRange="Datos!$C$302:$C$311" noThreeD="1" val="0"/>
</file>

<file path=xl/ctrlProps/ctrlProp3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4.xml><?xml version="1.0" encoding="utf-8"?>
<formControlPr xmlns="http://schemas.microsoft.com/office/spreadsheetml/2009/9/main" objectType="Drop" dropLines="6" dropStyle="combo" dx="16" fmlaLink="J11" fmlaRange="Orientacion" noThreeD="1" sel="6" val="0"/>
</file>

<file path=xl/ctrlProps/ctrlProp5.xml><?xml version="1.0" encoding="utf-8"?>
<formControlPr xmlns="http://schemas.microsoft.com/office/spreadsheetml/2009/9/main" objectType="Drop" dropLines="6" dropStyle="combo" dx="16" fmlaLink="J13" fmlaRange="Orientacion" noThreeD="1" sel="6" val="0"/>
</file>

<file path=xl/ctrlProps/ctrlProp6.xml><?xml version="1.0" encoding="utf-8"?>
<formControlPr xmlns="http://schemas.microsoft.com/office/spreadsheetml/2009/9/main" objectType="Drop" dropLines="6" dropStyle="combo" dx="16" fmlaLink="J14" fmlaRange="Orientacion" noThreeD="1" sel="6" val="0"/>
</file>

<file path=xl/ctrlProps/ctrlProp7.xml><?xml version="1.0" encoding="utf-8"?>
<formControlPr xmlns="http://schemas.microsoft.com/office/spreadsheetml/2009/9/main" objectType="Drop" dropLines="6" dropStyle="combo" dx="16" fmlaLink="J15" fmlaRange="Orientacion" noThreeD="1" sel="6" val="0"/>
</file>

<file path=xl/ctrlProps/ctrlProp8.xml><?xml version="1.0" encoding="utf-8"?>
<formControlPr xmlns="http://schemas.microsoft.com/office/spreadsheetml/2009/9/main" objectType="Drop" dropLines="6" dropStyle="combo" dx="16" fmlaLink="J16" fmlaRange="Orientacion" noThreeD="1" sel="6" val="0"/>
</file>

<file path=xl/ctrlProps/ctrlProp9.xml><?xml version="1.0" encoding="utf-8"?>
<formControlPr xmlns="http://schemas.microsoft.com/office/spreadsheetml/2009/9/main" objectType="Drop" dropLines="6" dropStyle="combo" dx="16" fmlaLink="J17" fmlaRange="Orientacion" noThreeD="1" sel="6" val="0"/>
</file>

<file path=xl/ctrlProps/ctrlProp10.xml><?xml version="1.0" encoding="utf-8"?>
<formControlPr xmlns="http://schemas.microsoft.com/office/spreadsheetml/2009/9/main" objectType="Drop" dropLines="6" dropStyle="combo" dx="16" fmlaLink="J18" fmlaRange="Orientacion" noThreeD="1" sel="6" val="0"/>
</file>

<file path=xl/ctrlProps/ctrlProp11.xml><?xml version="1.0" encoding="utf-8"?>
<formControlPr xmlns="http://schemas.microsoft.com/office/spreadsheetml/2009/9/main" objectType="Drop" dropLines="6" dropStyle="combo" dx="16" fmlaLink="J19" fmlaRange="Orientacion" noThreeD="1" sel="6" val="0"/>
</file>

<file path=xl/ctrlProps/ctrlProp12.xml><?xml version="1.0" encoding="utf-8"?>
<formControlPr xmlns="http://schemas.microsoft.com/office/spreadsheetml/2009/9/main" objectType="Drop" dropLines="6" dropStyle="combo" dx="16" fmlaLink="J20" fmlaRange="Orientacion" noThreeD="1" sel="6" val="0"/>
</file>

<file path=xl/ctrlProps/ctrlProp13.xml><?xml version="1.0" encoding="utf-8"?>
<formControlPr xmlns="http://schemas.microsoft.com/office/spreadsheetml/2009/9/main" objectType="Drop" dropLines="20" dropStyle="combo" dx="16" fmlaLink="$A$11" fmlaRange="Datos!$C$302:$C$311" noThreeD="1" val="0"/>
</file>

<file path=xl/ctrlProps/ctrlProp14.xml><?xml version="1.0" encoding="utf-8"?>
<formControlPr xmlns="http://schemas.microsoft.com/office/spreadsheetml/2009/9/main" objectType="Drop" dropLines="20" dropStyle="combo" dx="16" fmlaLink="$A$12" fmlaRange="Datos!$C$302:$C$311" noThreeD="1" val="0"/>
</file>

<file path=xl/ctrlProps/ctrlProp15.xml><?xml version="1.0" encoding="utf-8"?>
<formControlPr xmlns="http://schemas.microsoft.com/office/spreadsheetml/2009/9/main" objectType="Drop" dropLines="20" dropStyle="combo" dx="16" fmlaLink="$A$13" fmlaRange="Datos!$C$302:$C$311" noThreeD="1" val="0"/>
</file>

<file path=xl/ctrlProps/ctrlProp16.xml><?xml version="1.0" encoding="utf-8"?>
<formControlPr xmlns="http://schemas.microsoft.com/office/spreadsheetml/2009/9/main" objectType="Drop" dropLines="20" dropStyle="combo" dx="16" fmlaLink="$A$14" fmlaRange="Datos!$C$302:$C$311" noThreeD="1" val="0"/>
</file>

<file path=xl/ctrlProps/ctrlProp17.xml><?xml version="1.0" encoding="utf-8"?>
<formControlPr xmlns="http://schemas.microsoft.com/office/spreadsheetml/2009/9/main" objectType="Drop" dropLines="20" dropStyle="combo" dx="16" fmlaLink="$A$15" fmlaRange="Datos!$C$302:$C$311" noThreeD="1" val="0"/>
</file>

<file path=xl/ctrlProps/ctrlProp18.xml><?xml version="1.0" encoding="utf-8"?>
<formControlPr xmlns="http://schemas.microsoft.com/office/spreadsheetml/2009/9/main" objectType="Drop" dropLines="20" dropStyle="combo" dx="16" fmlaLink="$A$16" fmlaRange="Datos!$C$302:$C$311" noThreeD="1" val="0"/>
</file>

<file path=xl/ctrlProps/ctrlProp19.xml><?xml version="1.0" encoding="utf-8"?>
<formControlPr xmlns="http://schemas.microsoft.com/office/spreadsheetml/2009/9/main" objectType="Drop" dropLines="20" dropStyle="combo" dx="16" fmlaLink="$A$17" fmlaRange="Datos!$C$302:$C$311" noThreeD="1" val="0"/>
</file>

<file path=xl/ctrlProps/ctrlProp20.xml><?xml version="1.0" encoding="utf-8"?>
<formControlPr xmlns="http://schemas.microsoft.com/office/spreadsheetml/2009/9/main" objectType="Drop" dropLines="20" dropStyle="combo" dx="16" fmlaLink="$A$18" fmlaRange="Datos!$C$302:$C$311" noThreeD="1" val="0"/>
</file>

<file path=xl/ctrlProps/ctrlProp21.xml><?xml version="1.0" encoding="utf-8"?>
<formControlPr xmlns="http://schemas.microsoft.com/office/spreadsheetml/2009/9/main" objectType="Drop" dropLines="20" dropStyle="combo" dx="16" fmlaLink="$A$19" fmlaRange="Datos!$C$302:$C$311" noThreeD="1" val="0"/>
</file>

<file path=xl/ctrlProps/ctrlProp22.xml><?xml version="1.0" encoding="utf-8"?>
<formControlPr xmlns="http://schemas.microsoft.com/office/spreadsheetml/2009/9/main" objectType="Drop" dropLines="20" dropStyle="combo" dx="16" fmlaLink="$A$20" fmlaRange="Datos!$C$302:$C$311" noThreeD="1" val="0"/>
</file>

<file path=xl/ctrlProps/ctrlProp23.xml><?xml version="1.0" encoding="utf-8"?>
<formControlPr xmlns="http://schemas.microsoft.com/office/spreadsheetml/2009/9/main" objectType="Drop" dropLines="20" dropStyle="combo" dx="16" fmlaLink="$A$21" fmlaRange="Datos!$C$302:$C$311" noThreeD="1" val="0"/>
</file>

<file path=xl/ctrlProps/ctrlProp24.xml><?xml version="1.0" encoding="utf-8"?>
<formControlPr xmlns="http://schemas.microsoft.com/office/spreadsheetml/2009/9/main" objectType="Drop" dropLines="6" dropStyle="combo" dx="16" fmlaLink="J21" fmlaRange="Orientacion" noThreeD="1" sel="6" val="0"/>
</file>

<file path=xl/ctrlProps/ctrlProp25.xml><?xml version="1.0" encoding="utf-8"?>
<formControlPr xmlns="http://schemas.microsoft.com/office/spreadsheetml/2009/9/main" objectType="Drop" dropLines="6" dropStyle="combo" dx="16" fmlaLink="J12" fmlaRange="Orientacion" noThreeD="1" sel="6" val="0"/>
</file>

<file path=xl/ctrlProps/ctrlProp26.xml><?xml version="1.0" encoding="utf-8"?>
<formControlPr xmlns="http://schemas.microsoft.com/office/spreadsheetml/2009/9/main" objectType="Drop" dropLines="20" dropStyle="combo" dx="16" fmlaLink="$G$11" fmlaRange="SupSemiTrans" noThreeD="1" sel="293" val="165"/>
</file>

<file path=xl/ctrlProps/ctrlProp27.xml><?xml version="1.0" encoding="utf-8"?>
<formControlPr xmlns="http://schemas.microsoft.com/office/spreadsheetml/2009/9/main" objectType="Drop" dropLines="20" dropStyle="combo" dx="16" fmlaLink="$G$12" fmlaRange="SupSemiTrans" noThreeD="1" sel="293" val="60"/>
</file>

<file path=xl/ctrlProps/ctrlProp28.xml><?xml version="1.0" encoding="utf-8"?>
<formControlPr xmlns="http://schemas.microsoft.com/office/spreadsheetml/2009/9/main" objectType="Drop" dropLines="20" dropStyle="combo" dx="16" fmlaLink="$G$13" fmlaRange="SupSemiTrans" noThreeD="1" sel="293" val="273"/>
</file>

<file path=xl/ctrlProps/ctrlProp29.xml><?xml version="1.0" encoding="utf-8"?>
<formControlPr xmlns="http://schemas.microsoft.com/office/spreadsheetml/2009/9/main" objectType="Drop" dropLines="20" dropStyle="combo" dx="16" fmlaLink="$G$14" fmlaRange="SupSemiTrans" noThreeD="1" sel="293" val="99"/>
</file>

<file path=xl/ctrlProps/ctrlProp30.xml><?xml version="1.0" encoding="utf-8"?>
<formControlPr xmlns="http://schemas.microsoft.com/office/spreadsheetml/2009/9/main" objectType="Drop" dropLines="20" dropStyle="combo" dx="16" fmlaLink="$G$15" fmlaRange="SupSemiTrans" noThreeD="1" sel="293" val="4"/>
</file>

<file path=xl/ctrlProps/ctrlProp31.xml><?xml version="1.0" encoding="utf-8"?>
<formControlPr xmlns="http://schemas.microsoft.com/office/spreadsheetml/2009/9/main" objectType="Drop" dropLines="20" dropStyle="combo" dx="16" fmlaLink="$G$16" fmlaRange="SupSemiTrans" noThreeD="1" sel="293" val="160"/>
</file>

<file path=xl/ctrlProps/ctrlProp32.xml><?xml version="1.0" encoding="utf-8"?>
<formControlPr xmlns="http://schemas.microsoft.com/office/spreadsheetml/2009/9/main" objectType="Drop" dropLines="20" dropStyle="combo" dx="16" fmlaLink="$G$17" fmlaRange="SupSemiTrans" noThreeD="1" sel="293" val="98"/>
</file>

<file path=xl/ctrlProps/ctrlProp33.xml><?xml version="1.0" encoding="utf-8"?>
<formControlPr xmlns="http://schemas.microsoft.com/office/spreadsheetml/2009/9/main" objectType="Drop" dropLines="20" dropStyle="combo" dx="16" fmlaLink="$G$18" fmlaRange="SupSemiTrans" noThreeD="1" sel="293" val="273"/>
</file>

<file path=xl/ctrlProps/ctrlProp34.xml><?xml version="1.0" encoding="utf-8"?>
<formControlPr xmlns="http://schemas.microsoft.com/office/spreadsheetml/2009/9/main" objectType="Drop" dropLines="20" dropStyle="combo" dx="16" fmlaLink="$G$19" fmlaRange="SupSemiTrans" noThreeD="1" sel="293" val="273"/>
</file>

<file path=xl/ctrlProps/ctrlProp35.xml><?xml version="1.0" encoding="utf-8"?>
<formControlPr xmlns="http://schemas.microsoft.com/office/spreadsheetml/2009/9/main" objectType="Drop" dropLines="20" dropStyle="combo" dx="16" fmlaLink="$G$20" fmlaRange="SupSemiTrans" noThreeD="1" sel="293" val="214"/>
</file>

<file path=xl/ctrlProps/ctrlProp36.xml><?xml version="1.0" encoding="utf-8"?>
<formControlPr xmlns="http://schemas.microsoft.com/office/spreadsheetml/2009/9/main" objectType="Drop" dropLines="20" dropStyle="combo" dx="16" fmlaLink="$G$21" fmlaRange="SupSemiTrans" noThreeD="1" sel="293" val="273"/>
</file>

<file path=xl/ctrlProps/ctrlProp37.xml><?xml version="1.0" encoding="utf-8"?>
<formControlPr xmlns="http://schemas.microsoft.com/office/spreadsheetml/2009/9/main" objectType="Drop" dropLines="20" dropStyle="combo" dx="16" fmlaLink="$A$11" fmlaRange="Datos!$C$302:$C$311" noThreeD="1" val="0"/>
</file>

<file path=xl/ctrlProps/ctrlProp38.xml><?xml version="1.0" encoding="utf-8"?>
<formControlPr xmlns="http://schemas.microsoft.com/office/spreadsheetml/2009/9/main" objectType="Drop" dropLines="20" dropStyle="combo" dx="16" fmlaLink="$A$12" fmlaRange="Datos!$C$302:$C$311" noThreeD="1" val="0"/>
</file>

<file path=xl/ctrlProps/ctrlProp39.xml><?xml version="1.0" encoding="utf-8"?>
<formControlPr xmlns="http://schemas.microsoft.com/office/spreadsheetml/2009/9/main" objectType="Drop" dropLines="20" dropStyle="combo" dx="16" fmlaLink="$A$13" fmlaRange="Datos!$C$302:$C$311" noThreeD="1" val="0"/>
</file>

<file path=xl/ctrlProps/ctrlProp40.xml><?xml version="1.0" encoding="utf-8"?>
<formControlPr xmlns="http://schemas.microsoft.com/office/spreadsheetml/2009/9/main" objectType="Drop" dropLines="20" dropStyle="combo" dx="16" fmlaLink="$A$14" fmlaRange="Datos!$C$302:$C$311" noThreeD="1" val="0"/>
</file>

<file path=xl/ctrlProps/ctrlProp41.xml><?xml version="1.0" encoding="utf-8"?>
<formControlPr xmlns="http://schemas.microsoft.com/office/spreadsheetml/2009/9/main" objectType="Drop" dropLines="20" dropStyle="combo" dx="16" fmlaLink="$A$15" fmlaRange="Datos!$C$302:$C$311" noThreeD="1" val="0"/>
</file>

<file path=xl/ctrlProps/ctrlProp42.xml><?xml version="1.0" encoding="utf-8"?>
<formControlPr xmlns="http://schemas.microsoft.com/office/spreadsheetml/2009/9/main" objectType="Drop" dropLines="20" dropStyle="combo" dx="16" fmlaLink="$A$16" fmlaRange="Datos!$C$302:$C$311" noThreeD="1" val="0"/>
</file>

<file path=xl/ctrlProps/ctrlProp43.xml><?xml version="1.0" encoding="utf-8"?>
<formControlPr xmlns="http://schemas.microsoft.com/office/spreadsheetml/2009/9/main" objectType="Drop" dropLines="20" dropStyle="combo" dx="16" fmlaLink="$A$17" fmlaRange="Datos!$C$302:$C$311" noThreeD="1" val="0"/>
</file>

<file path=xl/ctrlProps/ctrlProp44.xml><?xml version="1.0" encoding="utf-8"?>
<formControlPr xmlns="http://schemas.microsoft.com/office/spreadsheetml/2009/9/main" objectType="Drop" dropLines="20" dropStyle="combo" dx="16" fmlaLink="$A$18" fmlaRange="Datos!$C$302:$C$311" noThreeD="1" val="0"/>
</file>

<file path=xl/ctrlProps/ctrlProp45.xml><?xml version="1.0" encoding="utf-8"?>
<formControlPr xmlns="http://schemas.microsoft.com/office/spreadsheetml/2009/9/main" objectType="Drop" dropLines="20" dropStyle="combo" dx="16" fmlaLink="$A$19" fmlaRange="Datos!$C$302:$C$311" noThreeD="1" val="0"/>
</file>

<file path=xl/ctrlProps/ctrlProp46.xml><?xml version="1.0" encoding="utf-8"?>
<formControlPr xmlns="http://schemas.microsoft.com/office/spreadsheetml/2009/9/main" objectType="Drop" dropLines="20" dropStyle="combo" dx="16" fmlaLink="$A$20" fmlaRange="Datos!$C$302:$C$311" noThreeD="1" val="0"/>
</file>

<file path=xl/ctrlProps/ctrlProp47.xml><?xml version="1.0" encoding="utf-8"?>
<formControlPr xmlns="http://schemas.microsoft.com/office/spreadsheetml/2009/9/main" objectType="Drop" dropLines="20" dropStyle="combo" dx="16" fmlaLink="$A$21" fmlaRange="Datos!$C$302:$C$311" noThreeD="1" val="0"/>
</file>

<file path=xl/ctrlProps/ctrlProp48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49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50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51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52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53.xml><?xml version="1.0" encoding="utf-8"?>
<formControlPr xmlns="http://schemas.microsoft.com/office/spreadsheetml/2009/9/main" objectType="Drop" dropLines="6" dropStyle="combo" dx="16" fmlaLink="J11" fmlaRange="Orientacion" noThreeD="1" sel="6" val="0"/>
</file>

<file path=xl/ctrlProps/ctrlProp54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55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56.xml><?xml version="1.0" encoding="utf-8"?>
<formControlPr xmlns="http://schemas.microsoft.com/office/spreadsheetml/2009/9/main" objectType="Drop" dropLines="6" dropStyle="combo" dx="16" fmlaLink="J12" fmlaRange="Orientacion" noThreeD="1" sel="6" val="0"/>
</file>

<file path=xl/ctrlProps/ctrlProp57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58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59.xml><?xml version="1.0" encoding="utf-8"?>
<formControlPr xmlns="http://schemas.microsoft.com/office/spreadsheetml/2009/9/main" objectType="Drop" dropLines="6" dropStyle="combo" dx="16" fmlaLink="J13" fmlaRange="Orientacion" noThreeD="1" sel="6" val="0"/>
</file>

<file path=xl/ctrlProps/ctrlProp60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61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62.xml><?xml version="1.0" encoding="utf-8"?>
<formControlPr xmlns="http://schemas.microsoft.com/office/spreadsheetml/2009/9/main" objectType="Drop" dropLines="6" dropStyle="combo" dx="16" fmlaLink="J14" fmlaRange="Orientacion" noThreeD="1" sel="6" val="0"/>
</file>

<file path=xl/ctrlProps/ctrlProp63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64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65.xml><?xml version="1.0" encoding="utf-8"?>
<formControlPr xmlns="http://schemas.microsoft.com/office/spreadsheetml/2009/9/main" objectType="Drop" dropLines="6" dropStyle="combo" dx="16" fmlaLink="J15" fmlaRange="Orientacion" noThreeD="1" sel="6" val="0"/>
</file>

<file path=xl/ctrlProps/ctrlProp66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67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68.xml><?xml version="1.0" encoding="utf-8"?>
<formControlPr xmlns="http://schemas.microsoft.com/office/spreadsheetml/2009/9/main" objectType="Drop" dropLines="6" dropStyle="combo" dx="16" fmlaLink="J16" fmlaRange="Orientacion" noThreeD="1" sel="6" val="0"/>
</file>

<file path=xl/ctrlProps/ctrlProp69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70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71.xml><?xml version="1.0" encoding="utf-8"?>
<formControlPr xmlns="http://schemas.microsoft.com/office/spreadsheetml/2009/9/main" objectType="Drop" dropLines="6" dropStyle="combo" dx="16" fmlaLink="J17" fmlaRange="Orientacion" noThreeD="1" sel="6" val="0"/>
</file>

<file path=xl/ctrlProps/ctrlProp72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73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74.xml><?xml version="1.0" encoding="utf-8"?>
<formControlPr xmlns="http://schemas.microsoft.com/office/spreadsheetml/2009/9/main" objectType="Drop" dropLines="6" dropStyle="combo" dx="16" fmlaLink="J18" fmlaRange="Orientacion" noThreeD="1" sel="6" val="0"/>
</file>

<file path=xl/ctrlProps/ctrlProp75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76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77.xml><?xml version="1.0" encoding="utf-8"?>
<formControlPr xmlns="http://schemas.microsoft.com/office/spreadsheetml/2009/9/main" objectType="Drop" dropLines="6" dropStyle="combo" dx="16" fmlaLink="J19" fmlaRange="Orientacion" noThreeD="1" sel="6" val="0"/>
</file>

<file path=xl/ctrlProps/ctrlProp78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79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80.xml><?xml version="1.0" encoding="utf-8"?>
<formControlPr xmlns="http://schemas.microsoft.com/office/spreadsheetml/2009/9/main" objectType="Drop" dropLines="6" dropStyle="combo" dx="16" fmlaLink="J20" fmlaRange="Orientacion" noThreeD="1" sel="6" val="0"/>
</file>

<file path=xl/ctrlProps/ctrlProp81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82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83.xml><?xml version="1.0" encoding="utf-8"?>
<formControlPr xmlns="http://schemas.microsoft.com/office/spreadsheetml/2009/9/main" objectType="Drop" dropLines="6" dropStyle="combo" dx="16" fmlaLink="J21" fmlaRange="Orientacion" noThreeD="1" sel="6" val="0"/>
</file>

<file path=xl/ctrlProps/ctrlProp84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85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86.xml><?xml version="1.0" encoding="utf-8"?>
<formControlPr xmlns="http://schemas.microsoft.com/office/spreadsheetml/2009/9/main" objectType="Drop" dropLines="6" dropStyle="combo" dx="16" fmlaLink="J11" fmlaRange="Orientacion" noThreeD="1" sel="6" val="0"/>
</file>

<file path=xl/ctrlProps/ctrlProp87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88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89.xml><?xml version="1.0" encoding="utf-8"?>
<formControlPr xmlns="http://schemas.microsoft.com/office/spreadsheetml/2009/9/main" objectType="Drop" dropLines="6" dropStyle="combo" dx="16" fmlaLink="J12" fmlaRange="Orientacion" noThreeD="1" sel="6" val="0"/>
</file>

<file path=xl/ctrlProps/ctrlProp90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91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92.xml><?xml version="1.0" encoding="utf-8"?>
<formControlPr xmlns="http://schemas.microsoft.com/office/spreadsheetml/2009/9/main" objectType="Drop" dropLines="6" dropStyle="combo" dx="16" fmlaLink="J13" fmlaRange="Orientacion" noThreeD="1" sel="6" val="0"/>
</file>

<file path=xl/ctrlProps/ctrlProp93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94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95.xml><?xml version="1.0" encoding="utf-8"?>
<formControlPr xmlns="http://schemas.microsoft.com/office/spreadsheetml/2009/9/main" objectType="Drop" dropLines="6" dropStyle="combo" dx="16" fmlaLink="J14" fmlaRange="Orientacion" noThreeD="1" sel="6" val="0"/>
</file>

<file path=xl/ctrlProps/ctrlProp96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97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98.xml><?xml version="1.0" encoding="utf-8"?>
<formControlPr xmlns="http://schemas.microsoft.com/office/spreadsheetml/2009/9/main" objectType="Drop" dropLines="6" dropStyle="combo" dx="16" fmlaLink="J15" fmlaRange="Orientacion" noThreeD="1" sel="6" val="0"/>
</file>

<file path=xl/ctrlProps/ctrlProp99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00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01.xml><?xml version="1.0" encoding="utf-8"?>
<formControlPr xmlns="http://schemas.microsoft.com/office/spreadsheetml/2009/9/main" objectType="Drop" dropLines="6" dropStyle="combo" dx="16" fmlaLink="J16" fmlaRange="Orientacion" noThreeD="1" sel="6" val="0"/>
</file>

<file path=xl/ctrlProps/ctrlProp102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03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04.xml><?xml version="1.0" encoding="utf-8"?>
<formControlPr xmlns="http://schemas.microsoft.com/office/spreadsheetml/2009/9/main" objectType="Drop" dropLines="6" dropStyle="combo" dx="16" fmlaLink="J17" fmlaRange="Orientacion" noThreeD="1" sel="6" val="0"/>
</file>

<file path=xl/ctrlProps/ctrlProp105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06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07.xml><?xml version="1.0" encoding="utf-8"?>
<formControlPr xmlns="http://schemas.microsoft.com/office/spreadsheetml/2009/9/main" objectType="Drop" dropLines="6" dropStyle="combo" dx="16" fmlaLink="J18" fmlaRange="Orientacion" noThreeD="1" sel="6" val="0"/>
</file>

<file path=xl/ctrlProps/ctrlProp108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09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10.xml><?xml version="1.0" encoding="utf-8"?>
<formControlPr xmlns="http://schemas.microsoft.com/office/spreadsheetml/2009/9/main" objectType="Drop" dropLines="6" dropStyle="combo" dx="16" fmlaLink="J19" fmlaRange="Orientacion" noThreeD="1" sel="6" val="0"/>
</file>

<file path=xl/ctrlProps/ctrlProp111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12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13.xml><?xml version="1.0" encoding="utf-8"?>
<formControlPr xmlns="http://schemas.microsoft.com/office/spreadsheetml/2009/9/main" objectType="Drop" dropLines="6" dropStyle="combo" dx="16" fmlaLink="J20" fmlaRange="Orientacion" noThreeD="1" sel="6" val="0"/>
</file>

<file path=xl/ctrlProps/ctrlProp114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15.xml><?xml version="1.0" encoding="utf-8"?>
<formControlPr xmlns="http://schemas.microsoft.com/office/spreadsheetml/2009/9/main" objectType="Drop" dropLines="6" dropStyle="combo" dx="16" fmlaLink="J10" fmlaRange="Orientacion" noThreeD="1" sel="6" val="0"/>
</file>

<file path=xl/ctrlProps/ctrlProp116.xml><?xml version="1.0" encoding="utf-8"?>
<formControlPr xmlns="http://schemas.microsoft.com/office/spreadsheetml/2009/9/main" objectType="Drop" dropLines="6" dropStyle="combo" dx="16" fmlaLink="J21" fmlaRange="Orientacion" noThreeD="1" sel="6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9</xdr:row>
          <xdr:rowOff>19050</xdr:rowOff>
        </xdr:from>
        <xdr:to>
          <xdr:col>12</xdr:col>
          <xdr:colOff>38100</xdr:colOff>
          <xdr:row>10</xdr:row>
          <xdr:rowOff>0</xdr:rowOff>
        </xdr:to>
        <xdr:sp macro="" textlink="">
          <xdr:nvSpPr>
            <xdr:cNvPr id="9217" name="Solicitud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=""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9</xdr:row>
          <xdr:rowOff>19050</xdr:rowOff>
        </xdr:from>
        <xdr:to>
          <xdr:col>13</xdr:col>
          <xdr:colOff>19050</xdr:colOff>
          <xdr:row>10</xdr:row>
          <xdr:rowOff>0</xdr:rowOff>
        </xdr:to>
        <xdr:sp macro="" textlink="">
          <xdr:nvSpPr>
            <xdr:cNvPr id="9218" name="Drop Dow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=""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9</xdr:row>
          <xdr:rowOff>9525</xdr:rowOff>
        </xdr:from>
        <xdr:to>
          <xdr:col>14</xdr:col>
          <xdr:colOff>1257300</xdr:colOff>
          <xdr:row>9</xdr:row>
          <xdr:rowOff>219075</xdr:rowOff>
        </xdr:to>
        <xdr:sp macro="" textlink="">
          <xdr:nvSpPr>
            <xdr:cNvPr id="9275" name="Drop Down 59" hidden="1">
              <a:extLst>
                <a:ext uri="{63B3BB69-23CF-44E3-9099-C40C66FF867C}">
                  <a14:compatExt spid="_x0000_s9275"/>
                </a:ext>
                <a:ext uri="{FF2B5EF4-FFF2-40B4-BE49-F238E27FC236}">
                  <a16:creationId xmlns="" xmlns:a16="http://schemas.microsoft.com/office/drawing/2014/main" id="{00000000-0008-0000-0000-00003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</xdr:row>
          <xdr:rowOff>9525</xdr:rowOff>
        </xdr:from>
        <xdr:to>
          <xdr:col>15</xdr:col>
          <xdr:colOff>9525</xdr:colOff>
          <xdr:row>10</xdr:row>
          <xdr:rowOff>228600</xdr:rowOff>
        </xdr:to>
        <xdr:sp macro="" textlink="">
          <xdr:nvSpPr>
            <xdr:cNvPr id="9560" name="Drop Down 344" hidden="1">
              <a:extLst>
                <a:ext uri="{63B3BB69-23CF-44E3-9099-C40C66FF867C}">
                  <a14:compatExt spid="_x0000_s9560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12</xdr:row>
          <xdr:rowOff>9525</xdr:rowOff>
        </xdr:from>
        <xdr:to>
          <xdr:col>14</xdr:col>
          <xdr:colOff>1257300</xdr:colOff>
          <xdr:row>12</xdr:row>
          <xdr:rowOff>219075</xdr:rowOff>
        </xdr:to>
        <xdr:sp macro="" textlink="">
          <xdr:nvSpPr>
            <xdr:cNvPr id="9596" name="Drop Down 380" hidden="1">
              <a:extLst>
                <a:ext uri="{63B3BB69-23CF-44E3-9099-C40C66FF867C}">
                  <a14:compatExt spid="_x0000_s9596"/>
                </a:ext>
                <a:ext uri="{FF2B5EF4-FFF2-40B4-BE49-F238E27FC236}">
                  <a16:creationId xmlns="" xmlns:a16="http://schemas.microsoft.com/office/drawing/2014/main" id="{00000000-0008-0000-0000-00007C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13</xdr:row>
          <xdr:rowOff>9525</xdr:rowOff>
        </xdr:from>
        <xdr:to>
          <xdr:col>14</xdr:col>
          <xdr:colOff>1257300</xdr:colOff>
          <xdr:row>13</xdr:row>
          <xdr:rowOff>219075</xdr:rowOff>
        </xdr:to>
        <xdr:sp macro="" textlink="">
          <xdr:nvSpPr>
            <xdr:cNvPr id="9599" name="Drop Down 383" hidden="1">
              <a:extLst>
                <a:ext uri="{63B3BB69-23CF-44E3-9099-C40C66FF867C}">
                  <a14:compatExt spid="_x0000_s9599"/>
                </a:ext>
                <a:ext uri="{FF2B5EF4-FFF2-40B4-BE49-F238E27FC236}">
                  <a16:creationId xmlns="" xmlns:a16="http://schemas.microsoft.com/office/drawing/2014/main" id="{00000000-0008-0000-0000-00007F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14</xdr:row>
          <xdr:rowOff>9525</xdr:rowOff>
        </xdr:from>
        <xdr:to>
          <xdr:col>14</xdr:col>
          <xdr:colOff>1257300</xdr:colOff>
          <xdr:row>14</xdr:row>
          <xdr:rowOff>219075</xdr:rowOff>
        </xdr:to>
        <xdr:sp macro="" textlink="">
          <xdr:nvSpPr>
            <xdr:cNvPr id="9602" name="Drop Down 386" hidden="1">
              <a:extLst>
                <a:ext uri="{63B3BB69-23CF-44E3-9099-C40C66FF867C}">
                  <a14:compatExt spid="_x0000_s9602"/>
                </a:ext>
                <a:ext uri="{FF2B5EF4-FFF2-40B4-BE49-F238E27FC236}">
                  <a16:creationId xmlns="" xmlns:a16="http://schemas.microsoft.com/office/drawing/2014/main" id="{00000000-0008-0000-0000-000082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15</xdr:row>
          <xdr:rowOff>9525</xdr:rowOff>
        </xdr:from>
        <xdr:to>
          <xdr:col>14</xdr:col>
          <xdr:colOff>1257300</xdr:colOff>
          <xdr:row>15</xdr:row>
          <xdr:rowOff>219075</xdr:rowOff>
        </xdr:to>
        <xdr:sp macro="" textlink="">
          <xdr:nvSpPr>
            <xdr:cNvPr id="9605" name="Drop Down 389" hidden="1">
              <a:extLst>
                <a:ext uri="{63B3BB69-23CF-44E3-9099-C40C66FF867C}">
                  <a14:compatExt spid="_x0000_s9605"/>
                </a:ext>
                <a:ext uri="{FF2B5EF4-FFF2-40B4-BE49-F238E27FC236}">
                  <a16:creationId xmlns="" xmlns:a16="http://schemas.microsoft.com/office/drawing/2014/main" id="{00000000-0008-0000-0000-000085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16</xdr:row>
          <xdr:rowOff>9525</xdr:rowOff>
        </xdr:from>
        <xdr:to>
          <xdr:col>14</xdr:col>
          <xdr:colOff>1257300</xdr:colOff>
          <xdr:row>16</xdr:row>
          <xdr:rowOff>219075</xdr:rowOff>
        </xdr:to>
        <xdr:sp macro="" textlink="">
          <xdr:nvSpPr>
            <xdr:cNvPr id="9608" name="Drop Down 392" hidden="1">
              <a:extLst>
                <a:ext uri="{63B3BB69-23CF-44E3-9099-C40C66FF867C}">
                  <a14:compatExt spid="_x0000_s9608"/>
                </a:ext>
                <a:ext uri="{FF2B5EF4-FFF2-40B4-BE49-F238E27FC236}">
                  <a16:creationId xmlns="" xmlns:a16="http://schemas.microsoft.com/office/drawing/2014/main" id="{00000000-0008-0000-0000-00008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17</xdr:row>
          <xdr:rowOff>9525</xdr:rowOff>
        </xdr:from>
        <xdr:to>
          <xdr:col>14</xdr:col>
          <xdr:colOff>1257300</xdr:colOff>
          <xdr:row>17</xdr:row>
          <xdr:rowOff>219075</xdr:rowOff>
        </xdr:to>
        <xdr:sp macro="" textlink="">
          <xdr:nvSpPr>
            <xdr:cNvPr id="9611" name="Drop Down 395" hidden="1">
              <a:extLst>
                <a:ext uri="{63B3BB69-23CF-44E3-9099-C40C66FF867C}">
                  <a14:compatExt spid="_x0000_s9611"/>
                </a:ext>
                <a:ext uri="{FF2B5EF4-FFF2-40B4-BE49-F238E27FC236}">
                  <a16:creationId xmlns="" xmlns:a16="http://schemas.microsoft.com/office/drawing/2014/main" id="{00000000-0008-0000-0000-00008B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18</xdr:row>
          <xdr:rowOff>9525</xdr:rowOff>
        </xdr:from>
        <xdr:to>
          <xdr:col>14</xdr:col>
          <xdr:colOff>1257300</xdr:colOff>
          <xdr:row>18</xdr:row>
          <xdr:rowOff>219075</xdr:rowOff>
        </xdr:to>
        <xdr:sp macro="" textlink="">
          <xdr:nvSpPr>
            <xdr:cNvPr id="9614" name="Drop Down 398" hidden="1">
              <a:extLst>
                <a:ext uri="{63B3BB69-23CF-44E3-9099-C40C66FF867C}">
                  <a14:compatExt spid="_x0000_s9614"/>
                </a:ext>
                <a:ext uri="{FF2B5EF4-FFF2-40B4-BE49-F238E27FC236}">
                  <a16:creationId xmlns="" xmlns:a16="http://schemas.microsoft.com/office/drawing/2014/main" id="{00000000-0008-0000-0000-00008E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19</xdr:row>
          <xdr:rowOff>9525</xdr:rowOff>
        </xdr:from>
        <xdr:to>
          <xdr:col>14</xdr:col>
          <xdr:colOff>1257300</xdr:colOff>
          <xdr:row>19</xdr:row>
          <xdr:rowOff>219075</xdr:rowOff>
        </xdr:to>
        <xdr:sp macro="" textlink="">
          <xdr:nvSpPr>
            <xdr:cNvPr id="9617" name="Drop Down 401" hidden="1">
              <a:extLst>
                <a:ext uri="{63B3BB69-23CF-44E3-9099-C40C66FF867C}">
                  <a14:compatExt spid="_x0000_s9617"/>
                </a:ext>
                <a:ext uri="{FF2B5EF4-FFF2-40B4-BE49-F238E27FC236}">
                  <a16:creationId xmlns="" xmlns:a16="http://schemas.microsoft.com/office/drawing/2014/main" id="{00000000-0008-0000-0000-000091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10</xdr:row>
          <xdr:rowOff>19050</xdr:rowOff>
        </xdr:from>
        <xdr:to>
          <xdr:col>13</xdr:col>
          <xdr:colOff>19050</xdr:colOff>
          <xdr:row>11</xdr:row>
          <xdr:rowOff>0</xdr:rowOff>
        </xdr:to>
        <xdr:sp macro="" textlink="">
          <xdr:nvSpPr>
            <xdr:cNvPr id="9620" name="Drop Down 404" hidden="1">
              <a:extLst>
                <a:ext uri="{63B3BB69-23CF-44E3-9099-C40C66FF867C}">
                  <a14:compatExt spid="_x0000_s9620"/>
                </a:ext>
                <a:ext uri="{FF2B5EF4-FFF2-40B4-BE49-F238E27FC236}">
                  <a16:creationId xmlns="" xmlns:a16="http://schemas.microsoft.com/office/drawing/2014/main" id="{00000000-0008-0000-0000-000094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11</xdr:row>
          <xdr:rowOff>19050</xdr:rowOff>
        </xdr:from>
        <xdr:to>
          <xdr:col>13</xdr:col>
          <xdr:colOff>19050</xdr:colOff>
          <xdr:row>12</xdr:row>
          <xdr:rowOff>0</xdr:rowOff>
        </xdr:to>
        <xdr:sp macro="" textlink="">
          <xdr:nvSpPr>
            <xdr:cNvPr id="9622" name="Drop Down 406" hidden="1">
              <a:extLst>
                <a:ext uri="{63B3BB69-23CF-44E3-9099-C40C66FF867C}">
                  <a14:compatExt spid="_x0000_s9622"/>
                </a:ext>
                <a:ext uri="{FF2B5EF4-FFF2-40B4-BE49-F238E27FC236}">
                  <a16:creationId xmlns="" xmlns:a16="http://schemas.microsoft.com/office/drawing/2014/main" id="{00000000-0008-0000-0000-000096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12</xdr:row>
          <xdr:rowOff>9525</xdr:rowOff>
        </xdr:from>
        <xdr:to>
          <xdr:col>13</xdr:col>
          <xdr:colOff>9525</xdr:colOff>
          <xdr:row>12</xdr:row>
          <xdr:rowOff>228600</xdr:rowOff>
        </xdr:to>
        <xdr:sp macro="" textlink="">
          <xdr:nvSpPr>
            <xdr:cNvPr id="9624" name="Drop Down 408" hidden="1">
              <a:extLst>
                <a:ext uri="{63B3BB69-23CF-44E3-9099-C40C66FF867C}">
                  <a14:compatExt spid="_x0000_s9624"/>
                </a:ext>
                <a:ext uri="{FF2B5EF4-FFF2-40B4-BE49-F238E27FC236}">
                  <a16:creationId xmlns="" xmlns:a16="http://schemas.microsoft.com/office/drawing/2014/main" id="{00000000-0008-0000-0000-00009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13</xdr:row>
          <xdr:rowOff>28575</xdr:rowOff>
        </xdr:from>
        <xdr:to>
          <xdr:col>13</xdr:col>
          <xdr:colOff>9525</xdr:colOff>
          <xdr:row>14</xdr:row>
          <xdr:rowOff>0</xdr:rowOff>
        </xdr:to>
        <xdr:sp macro="" textlink="">
          <xdr:nvSpPr>
            <xdr:cNvPr id="9626" name="Drop Down 410" hidden="1">
              <a:extLst>
                <a:ext uri="{63B3BB69-23CF-44E3-9099-C40C66FF867C}">
                  <a14:compatExt spid="_x0000_s9626"/>
                </a:ext>
                <a:ext uri="{FF2B5EF4-FFF2-40B4-BE49-F238E27FC236}">
                  <a16:creationId xmlns="" xmlns:a16="http://schemas.microsoft.com/office/drawing/2014/main" id="{00000000-0008-0000-0000-00009A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14</xdr:row>
          <xdr:rowOff>28575</xdr:rowOff>
        </xdr:from>
        <xdr:to>
          <xdr:col>13</xdr:col>
          <xdr:colOff>9525</xdr:colOff>
          <xdr:row>15</xdr:row>
          <xdr:rowOff>0</xdr:rowOff>
        </xdr:to>
        <xdr:sp macro="" textlink="">
          <xdr:nvSpPr>
            <xdr:cNvPr id="9628" name="Drop Down 412" hidden="1">
              <a:extLst>
                <a:ext uri="{63B3BB69-23CF-44E3-9099-C40C66FF867C}">
                  <a14:compatExt spid="_x0000_s9628"/>
                </a:ext>
                <a:ext uri="{FF2B5EF4-FFF2-40B4-BE49-F238E27FC236}">
                  <a16:creationId xmlns="" xmlns:a16="http://schemas.microsoft.com/office/drawing/2014/main" id="{00000000-0008-0000-0000-00009C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15</xdr:row>
          <xdr:rowOff>9525</xdr:rowOff>
        </xdr:from>
        <xdr:to>
          <xdr:col>13</xdr:col>
          <xdr:colOff>9525</xdr:colOff>
          <xdr:row>16</xdr:row>
          <xdr:rowOff>0</xdr:rowOff>
        </xdr:to>
        <xdr:sp macro="" textlink="">
          <xdr:nvSpPr>
            <xdr:cNvPr id="9630" name="Drop Down 414" hidden="1">
              <a:extLst>
                <a:ext uri="{63B3BB69-23CF-44E3-9099-C40C66FF867C}">
                  <a14:compatExt spid="_x0000_s9630"/>
                </a:ext>
                <a:ext uri="{FF2B5EF4-FFF2-40B4-BE49-F238E27FC236}">
                  <a16:creationId xmlns="" xmlns:a16="http://schemas.microsoft.com/office/drawing/2014/main" id="{00000000-0008-0000-0000-00009E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16</xdr:row>
          <xdr:rowOff>0</xdr:rowOff>
        </xdr:from>
        <xdr:to>
          <xdr:col>13</xdr:col>
          <xdr:colOff>9525</xdr:colOff>
          <xdr:row>16</xdr:row>
          <xdr:rowOff>228600</xdr:rowOff>
        </xdr:to>
        <xdr:sp macro="" textlink="">
          <xdr:nvSpPr>
            <xdr:cNvPr id="9632" name="Drop Down 416" hidden="1">
              <a:extLst>
                <a:ext uri="{63B3BB69-23CF-44E3-9099-C40C66FF867C}">
                  <a14:compatExt spid="_x0000_s9632"/>
                </a:ext>
                <a:ext uri="{FF2B5EF4-FFF2-40B4-BE49-F238E27FC236}">
                  <a16:creationId xmlns="" xmlns:a16="http://schemas.microsoft.com/office/drawing/2014/main" id="{00000000-0008-0000-0000-0000A0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17</xdr:row>
          <xdr:rowOff>0</xdr:rowOff>
        </xdr:from>
        <xdr:to>
          <xdr:col>13</xdr:col>
          <xdr:colOff>9525</xdr:colOff>
          <xdr:row>17</xdr:row>
          <xdr:rowOff>228600</xdr:rowOff>
        </xdr:to>
        <xdr:sp macro="" textlink="">
          <xdr:nvSpPr>
            <xdr:cNvPr id="9634" name="Drop Down 418" hidden="1">
              <a:extLst>
                <a:ext uri="{63B3BB69-23CF-44E3-9099-C40C66FF867C}">
                  <a14:compatExt spid="_x0000_s9634"/>
                </a:ext>
                <a:ext uri="{FF2B5EF4-FFF2-40B4-BE49-F238E27FC236}">
                  <a16:creationId xmlns="" xmlns:a16="http://schemas.microsoft.com/office/drawing/2014/main" id="{00000000-0008-0000-0000-0000A2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18</xdr:row>
          <xdr:rowOff>28575</xdr:rowOff>
        </xdr:from>
        <xdr:to>
          <xdr:col>13</xdr:col>
          <xdr:colOff>9525</xdr:colOff>
          <xdr:row>19</xdr:row>
          <xdr:rowOff>0</xdr:rowOff>
        </xdr:to>
        <xdr:sp macro="" textlink="">
          <xdr:nvSpPr>
            <xdr:cNvPr id="9636" name="Drop Down 420" hidden="1">
              <a:extLst>
                <a:ext uri="{63B3BB69-23CF-44E3-9099-C40C66FF867C}">
                  <a14:compatExt spid="_x0000_s9636"/>
                </a:ext>
                <a:ext uri="{FF2B5EF4-FFF2-40B4-BE49-F238E27FC236}">
                  <a16:creationId xmlns="" xmlns:a16="http://schemas.microsoft.com/office/drawing/2014/main" id="{00000000-0008-0000-0000-0000A4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19</xdr:row>
          <xdr:rowOff>28575</xdr:rowOff>
        </xdr:from>
        <xdr:to>
          <xdr:col>13</xdr:col>
          <xdr:colOff>9525</xdr:colOff>
          <xdr:row>20</xdr:row>
          <xdr:rowOff>0</xdr:rowOff>
        </xdr:to>
        <xdr:sp macro="" textlink="">
          <xdr:nvSpPr>
            <xdr:cNvPr id="9660" name="Drop Down 444" hidden="1">
              <a:extLst>
                <a:ext uri="{63B3BB69-23CF-44E3-9099-C40C66FF867C}">
                  <a14:compatExt spid="_x0000_s9660"/>
                </a:ext>
                <a:ext uri="{FF2B5EF4-FFF2-40B4-BE49-F238E27FC236}">
                  <a16:creationId xmlns="" xmlns:a16="http://schemas.microsoft.com/office/drawing/2014/main" id="{00000000-0008-0000-0000-0000BC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</xdr:row>
          <xdr:rowOff>28575</xdr:rowOff>
        </xdr:from>
        <xdr:to>
          <xdr:col>13</xdr:col>
          <xdr:colOff>9525</xdr:colOff>
          <xdr:row>21</xdr:row>
          <xdr:rowOff>0</xdr:rowOff>
        </xdr:to>
        <xdr:sp macro="" textlink="">
          <xdr:nvSpPr>
            <xdr:cNvPr id="9662" name="Drop Down 446" hidden="1">
              <a:extLst>
                <a:ext uri="{63B3BB69-23CF-44E3-9099-C40C66FF867C}">
                  <a14:compatExt spid="_x0000_s9662"/>
                </a:ext>
                <a:ext uri="{FF2B5EF4-FFF2-40B4-BE49-F238E27FC236}">
                  <a16:creationId xmlns="" xmlns:a16="http://schemas.microsoft.com/office/drawing/2014/main" id="{00000000-0008-0000-0000-0000BE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20</xdr:row>
          <xdr:rowOff>9525</xdr:rowOff>
        </xdr:from>
        <xdr:to>
          <xdr:col>14</xdr:col>
          <xdr:colOff>1257300</xdr:colOff>
          <xdr:row>20</xdr:row>
          <xdr:rowOff>219075</xdr:rowOff>
        </xdr:to>
        <xdr:sp macro="" textlink="">
          <xdr:nvSpPr>
            <xdr:cNvPr id="9675" name="Drop Down 459" hidden="1">
              <a:extLst>
                <a:ext uri="{63B3BB69-23CF-44E3-9099-C40C66FF867C}">
                  <a14:compatExt spid="_x0000_s9675"/>
                </a:ext>
                <a:ext uri="{FF2B5EF4-FFF2-40B4-BE49-F238E27FC236}">
                  <a16:creationId xmlns="" xmlns:a16="http://schemas.microsoft.com/office/drawing/2014/main" id="{00000000-0008-0000-0000-0000CB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11</xdr:row>
          <xdr:rowOff>0</xdr:rowOff>
        </xdr:from>
        <xdr:to>
          <xdr:col>15</xdr:col>
          <xdr:colOff>9525</xdr:colOff>
          <xdr:row>11</xdr:row>
          <xdr:rowOff>219075</xdr:rowOff>
        </xdr:to>
        <xdr:sp macro="" textlink="">
          <xdr:nvSpPr>
            <xdr:cNvPr id="9716" name="Drop Down 500" hidden="1">
              <a:extLst>
                <a:ext uri="{63B3BB69-23CF-44E3-9099-C40C66FF867C}">
                  <a14:compatExt spid="_x0000_s9716"/>
                </a:ext>
                <a:ext uri="{FF2B5EF4-FFF2-40B4-BE49-F238E27FC236}">
                  <a16:creationId xmlns="" xmlns:a16="http://schemas.microsoft.com/office/drawing/2014/main" id="{00000000-0008-0000-0000-0000F4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10</xdr:row>
          <xdr:rowOff>9525</xdr:rowOff>
        </xdr:from>
        <xdr:to>
          <xdr:col>12</xdr:col>
          <xdr:colOff>9525</xdr:colOff>
          <xdr:row>10</xdr:row>
          <xdr:rowOff>228600</xdr:rowOff>
        </xdr:to>
        <xdr:sp macro="" textlink="">
          <xdr:nvSpPr>
            <xdr:cNvPr id="9717" name="Drop Down 501" hidden="1">
              <a:extLst>
                <a:ext uri="{63B3BB69-23CF-44E3-9099-C40C66FF867C}">
                  <a14:compatExt spid="_x0000_s9717"/>
                </a:ext>
                <a:ext uri="{FF2B5EF4-FFF2-40B4-BE49-F238E27FC236}">
                  <a16:creationId xmlns="" xmlns:a16="http://schemas.microsoft.com/office/drawing/2014/main" id="{00000000-0008-0000-0000-0000F5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11</xdr:row>
          <xdr:rowOff>9525</xdr:rowOff>
        </xdr:from>
        <xdr:to>
          <xdr:col>12</xdr:col>
          <xdr:colOff>9525</xdr:colOff>
          <xdr:row>11</xdr:row>
          <xdr:rowOff>228600</xdr:rowOff>
        </xdr:to>
        <xdr:sp macro="" textlink="">
          <xdr:nvSpPr>
            <xdr:cNvPr id="9718" name="Drop Down 502" hidden="1">
              <a:extLst>
                <a:ext uri="{63B3BB69-23CF-44E3-9099-C40C66FF867C}">
                  <a14:compatExt spid="_x0000_s9718"/>
                </a:ext>
                <a:ext uri="{FF2B5EF4-FFF2-40B4-BE49-F238E27FC236}">
                  <a16:creationId xmlns="" xmlns:a16="http://schemas.microsoft.com/office/drawing/2014/main" id="{00000000-0008-0000-0000-0000F6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12</xdr:row>
          <xdr:rowOff>9525</xdr:rowOff>
        </xdr:from>
        <xdr:to>
          <xdr:col>12</xdr:col>
          <xdr:colOff>9525</xdr:colOff>
          <xdr:row>12</xdr:row>
          <xdr:rowOff>228600</xdr:rowOff>
        </xdr:to>
        <xdr:sp macro="" textlink="">
          <xdr:nvSpPr>
            <xdr:cNvPr id="9719" name="Drop Down 503" hidden="1">
              <a:extLst>
                <a:ext uri="{63B3BB69-23CF-44E3-9099-C40C66FF867C}">
                  <a14:compatExt spid="_x0000_s9719"/>
                </a:ext>
                <a:ext uri="{FF2B5EF4-FFF2-40B4-BE49-F238E27FC236}">
                  <a16:creationId xmlns="" xmlns:a16="http://schemas.microsoft.com/office/drawing/2014/main" id="{00000000-0008-0000-0000-0000F7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13</xdr:row>
          <xdr:rowOff>9525</xdr:rowOff>
        </xdr:from>
        <xdr:to>
          <xdr:col>12</xdr:col>
          <xdr:colOff>19050</xdr:colOff>
          <xdr:row>13</xdr:row>
          <xdr:rowOff>228600</xdr:rowOff>
        </xdr:to>
        <xdr:sp macro="" textlink="">
          <xdr:nvSpPr>
            <xdr:cNvPr id="9722" name="Drop Down 506" hidden="1">
              <a:extLst>
                <a:ext uri="{63B3BB69-23CF-44E3-9099-C40C66FF867C}">
                  <a14:compatExt spid="_x0000_s9722"/>
                </a:ext>
                <a:ext uri="{FF2B5EF4-FFF2-40B4-BE49-F238E27FC236}">
                  <a16:creationId xmlns="" xmlns:a16="http://schemas.microsoft.com/office/drawing/2014/main" id="{00000000-0008-0000-0000-0000FA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14</xdr:row>
          <xdr:rowOff>9525</xdr:rowOff>
        </xdr:from>
        <xdr:to>
          <xdr:col>12</xdr:col>
          <xdr:colOff>9525</xdr:colOff>
          <xdr:row>14</xdr:row>
          <xdr:rowOff>228600</xdr:rowOff>
        </xdr:to>
        <xdr:sp macro="" textlink="">
          <xdr:nvSpPr>
            <xdr:cNvPr id="9723" name="Drop Down 507" hidden="1">
              <a:extLst>
                <a:ext uri="{63B3BB69-23CF-44E3-9099-C40C66FF867C}">
                  <a14:compatExt spid="_x0000_s9723"/>
                </a:ext>
                <a:ext uri="{FF2B5EF4-FFF2-40B4-BE49-F238E27FC236}">
                  <a16:creationId xmlns="" xmlns:a16="http://schemas.microsoft.com/office/drawing/2014/main" id="{00000000-0008-0000-0000-0000FB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15</xdr:row>
          <xdr:rowOff>19050</xdr:rowOff>
        </xdr:from>
        <xdr:to>
          <xdr:col>12</xdr:col>
          <xdr:colOff>19050</xdr:colOff>
          <xdr:row>16</xdr:row>
          <xdr:rowOff>0</xdr:rowOff>
        </xdr:to>
        <xdr:sp macro="" textlink="">
          <xdr:nvSpPr>
            <xdr:cNvPr id="9724" name="Drop Down 508" hidden="1">
              <a:extLst>
                <a:ext uri="{63B3BB69-23CF-44E3-9099-C40C66FF867C}">
                  <a14:compatExt spid="_x0000_s9724"/>
                </a:ext>
                <a:ext uri="{FF2B5EF4-FFF2-40B4-BE49-F238E27FC236}">
                  <a16:creationId xmlns="" xmlns:a16="http://schemas.microsoft.com/office/drawing/2014/main" id="{00000000-0008-0000-0000-0000FC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16</xdr:row>
          <xdr:rowOff>19050</xdr:rowOff>
        </xdr:from>
        <xdr:to>
          <xdr:col>12</xdr:col>
          <xdr:colOff>19050</xdr:colOff>
          <xdr:row>17</xdr:row>
          <xdr:rowOff>0</xdr:rowOff>
        </xdr:to>
        <xdr:sp macro="" textlink="">
          <xdr:nvSpPr>
            <xdr:cNvPr id="9725" name="Drop Down 509" hidden="1">
              <a:extLst>
                <a:ext uri="{63B3BB69-23CF-44E3-9099-C40C66FF867C}">
                  <a14:compatExt spid="_x0000_s9725"/>
                </a:ext>
                <a:ext uri="{FF2B5EF4-FFF2-40B4-BE49-F238E27FC236}">
                  <a16:creationId xmlns="" xmlns:a16="http://schemas.microsoft.com/office/drawing/2014/main" id="{00000000-0008-0000-0000-0000FD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17</xdr:row>
          <xdr:rowOff>19050</xdr:rowOff>
        </xdr:from>
        <xdr:to>
          <xdr:col>12</xdr:col>
          <xdr:colOff>9525</xdr:colOff>
          <xdr:row>18</xdr:row>
          <xdr:rowOff>0</xdr:rowOff>
        </xdr:to>
        <xdr:sp macro="" textlink="">
          <xdr:nvSpPr>
            <xdr:cNvPr id="9726" name="Drop Down 510" hidden="1">
              <a:extLst>
                <a:ext uri="{63B3BB69-23CF-44E3-9099-C40C66FF867C}">
                  <a14:compatExt spid="_x0000_s9726"/>
                </a:ext>
                <a:ext uri="{FF2B5EF4-FFF2-40B4-BE49-F238E27FC236}">
                  <a16:creationId xmlns="" xmlns:a16="http://schemas.microsoft.com/office/drawing/2014/main" id="{00000000-0008-0000-0000-0000FE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18</xdr:row>
          <xdr:rowOff>19050</xdr:rowOff>
        </xdr:from>
        <xdr:to>
          <xdr:col>12</xdr:col>
          <xdr:colOff>28575</xdr:colOff>
          <xdr:row>19</xdr:row>
          <xdr:rowOff>0</xdr:rowOff>
        </xdr:to>
        <xdr:sp macro="" textlink="">
          <xdr:nvSpPr>
            <xdr:cNvPr id="9727" name="Drop Down 511" hidden="1">
              <a:extLst>
                <a:ext uri="{63B3BB69-23CF-44E3-9099-C40C66FF867C}">
                  <a14:compatExt spid="_x0000_s9727"/>
                </a:ext>
                <a:ext uri="{FF2B5EF4-FFF2-40B4-BE49-F238E27FC236}">
                  <a16:creationId xmlns="" xmlns:a16="http://schemas.microsoft.com/office/drawing/2014/main" id="{00000000-0008-0000-0000-0000FF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19</xdr:row>
          <xdr:rowOff>19050</xdr:rowOff>
        </xdr:from>
        <xdr:to>
          <xdr:col>12</xdr:col>
          <xdr:colOff>28575</xdr:colOff>
          <xdr:row>20</xdr:row>
          <xdr:rowOff>0</xdr:rowOff>
        </xdr:to>
        <xdr:sp macro="" textlink="">
          <xdr:nvSpPr>
            <xdr:cNvPr id="9728" name="Drop Down 512" hidden="1">
              <a:extLst>
                <a:ext uri="{63B3BB69-23CF-44E3-9099-C40C66FF867C}">
                  <a14:compatExt spid="_x0000_s9728"/>
                </a:ext>
                <a:ext uri="{FF2B5EF4-FFF2-40B4-BE49-F238E27FC236}">
                  <a16:creationId xmlns="" xmlns:a16="http://schemas.microsoft.com/office/drawing/2014/main" id="{00000000-0008-0000-0000-0000002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20</xdr:row>
          <xdr:rowOff>9525</xdr:rowOff>
        </xdr:from>
        <xdr:to>
          <xdr:col>12</xdr:col>
          <xdr:colOff>9525</xdr:colOff>
          <xdr:row>20</xdr:row>
          <xdr:rowOff>228600</xdr:rowOff>
        </xdr:to>
        <xdr:sp macro="" textlink="">
          <xdr:nvSpPr>
            <xdr:cNvPr id="9729" name="Drop Down 513" hidden="1">
              <a:extLst>
                <a:ext uri="{63B3BB69-23CF-44E3-9099-C40C66FF867C}">
                  <a14:compatExt spid="_x0000_s9729"/>
                </a:ext>
                <a:ext uri="{FF2B5EF4-FFF2-40B4-BE49-F238E27FC236}">
                  <a16:creationId xmlns="" xmlns:a16="http://schemas.microsoft.com/office/drawing/2014/main" id="{00000000-0008-0000-0000-0000012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10</xdr:col>
      <xdr:colOff>257175</xdr:colOff>
      <xdr:row>0</xdr:row>
      <xdr:rowOff>38100</xdr:rowOff>
    </xdr:from>
    <xdr:to>
      <xdr:col>10</xdr:col>
      <xdr:colOff>638175</xdr:colOff>
      <xdr:row>2</xdr:row>
      <xdr:rowOff>161925</xdr:rowOff>
    </xdr:to>
    <xdr:pic>
      <xdr:nvPicPr>
        <xdr:cNvPr id="10081" name="Picture 17">
          <a:extLst>
            <a:ext uri="{FF2B5EF4-FFF2-40B4-BE49-F238E27FC236}">
              <a16:creationId xmlns="" xmlns:a16="http://schemas.microsoft.com/office/drawing/2014/main" id="{00000000-0008-0000-0000-00006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8100"/>
          <a:ext cx="3810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10</xdr:row>
          <xdr:rowOff>19050</xdr:rowOff>
        </xdr:from>
        <xdr:to>
          <xdr:col>13</xdr:col>
          <xdr:colOff>19050</xdr:colOff>
          <xdr:row>11</xdr:row>
          <xdr:rowOff>0</xdr:rowOff>
        </xdr:to>
        <xdr:sp macro="" textlink="">
          <xdr:nvSpPr>
            <xdr:cNvPr id="9730" name="Drop Down 514" hidden="1">
              <a:extLst>
                <a:ext uri="{63B3BB69-23CF-44E3-9099-C40C66FF867C}">
                  <a14:compatExt spid="_x0000_s9730"/>
                </a:ext>
                <a:ext uri="{FF2B5EF4-FFF2-40B4-BE49-F238E27FC236}">
                  <a16:creationId xmlns="" xmlns:a16="http://schemas.microsoft.com/office/drawing/2014/main" id="{359B414F-B275-439F-AB0B-CCEAF3B9D4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11</xdr:row>
          <xdr:rowOff>19050</xdr:rowOff>
        </xdr:from>
        <xdr:to>
          <xdr:col>13</xdr:col>
          <xdr:colOff>19050</xdr:colOff>
          <xdr:row>12</xdr:row>
          <xdr:rowOff>0</xdr:rowOff>
        </xdr:to>
        <xdr:sp macro="" textlink="">
          <xdr:nvSpPr>
            <xdr:cNvPr id="9731" name="Drop Down 515" hidden="1">
              <a:extLst>
                <a:ext uri="{63B3BB69-23CF-44E3-9099-C40C66FF867C}">
                  <a14:compatExt spid="_x0000_s9731"/>
                </a:ext>
                <a:ext uri="{FF2B5EF4-FFF2-40B4-BE49-F238E27FC236}">
                  <a16:creationId xmlns="" xmlns:a16="http://schemas.microsoft.com/office/drawing/2014/main" id="{62AD198C-7BBA-4F62-ABF7-9EE26AD401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12</xdr:row>
          <xdr:rowOff>19050</xdr:rowOff>
        </xdr:from>
        <xdr:to>
          <xdr:col>13</xdr:col>
          <xdr:colOff>19050</xdr:colOff>
          <xdr:row>13</xdr:row>
          <xdr:rowOff>0</xdr:rowOff>
        </xdr:to>
        <xdr:sp macro="" textlink="">
          <xdr:nvSpPr>
            <xdr:cNvPr id="9732" name="Drop Down 516" hidden="1">
              <a:extLst>
                <a:ext uri="{63B3BB69-23CF-44E3-9099-C40C66FF867C}">
                  <a14:compatExt spid="_x0000_s9732"/>
                </a:ext>
                <a:ext uri="{FF2B5EF4-FFF2-40B4-BE49-F238E27FC236}">
                  <a16:creationId xmlns="" xmlns:a16="http://schemas.microsoft.com/office/drawing/2014/main" id="{69AEA18C-8764-441A-9C73-48B1CAAE2B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13</xdr:row>
          <xdr:rowOff>19050</xdr:rowOff>
        </xdr:from>
        <xdr:to>
          <xdr:col>13</xdr:col>
          <xdr:colOff>19050</xdr:colOff>
          <xdr:row>14</xdr:row>
          <xdr:rowOff>0</xdr:rowOff>
        </xdr:to>
        <xdr:sp macro="" textlink="">
          <xdr:nvSpPr>
            <xdr:cNvPr id="9733" name="Drop Down 517" hidden="1">
              <a:extLst>
                <a:ext uri="{63B3BB69-23CF-44E3-9099-C40C66FF867C}">
                  <a14:compatExt spid="_x0000_s9733"/>
                </a:ext>
                <a:ext uri="{FF2B5EF4-FFF2-40B4-BE49-F238E27FC236}">
                  <a16:creationId xmlns="" xmlns:a16="http://schemas.microsoft.com/office/drawing/2014/main" id="{C8487B16-BC3E-4A30-BEA6-CFDDCB891A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14</xdr:row>
          <xdr:rowOff>19050</xdr:rowOff>
        </xdr:from>
        <xdr:to>
          <xdr:col>13</xdr:col>
          <xdr:colOff>19050</xdr:colOff>
          <xdr:row>15</xdr:row>
          <xdr:rowOff>0</xdr:rowOff>
        </xdr:to>
        <xdr:sp macro="" textlink="">
          <xdr:nvSpPr>
            <xdr:cNvPr id="9734" name="Drop Down 518" hidden="1">
              <a:extLst>
                <a:ext uri="{63B3BB69-23CF-44E3-9099-C40C66FF867C}">
                  <a14:compatExt spid="_x0000_s9734"/>
                </a:ext>
                <a:ext uri="{FF2B5EF4-FFF2-40B4-BE49-F238E27FC236}">
                  <a16:creationId xmlns="" xmlns:a16="http://schemas.microsoft.com/office/drawing/2014/main" id="{A8C4920F-B5BB-4E1B-AECB-58C459A452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15</xdr:row>
          <xdr:rowOff>19050</xdr:rowOff>
        </xdr:from>
        <xdr:to>
          <xdr:col>13</xdr:col>
          <xdr:colOff>19050</xdr:colOff>
          <xdr:row>16</xdr:row>
          <xdr:rowOff>0</xdr:rowOff>
        </xdr:to>
        <xdr:sp macro="" textlink="">
          <xdr:nvSpPr>
            <xdr:cNvPr id="9735" name="Drop Down 519" hidden="1">
              <a:extLst>
                <a:ext uri="{63B3BB69-23CF-44E3-9099-C40C66FF867C}">
                  <a14:compatExt spid="_x0000_s9735"/>
                </a:ext>
                <a:ext uri="{FF2B5EF4-FFF2-40B4-BE49-F238E27FC236}">
                  <a16:creationId xmlns="" xmlns:a16="http://schemas.microsoft.com/office/drawing/2014/main" id="{703A04EE-EC04-470A-AD59-473D8D9922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16</xdr:row>
          <xdr:rowOff>19050</xdr:rowOff>
        </xdr:from>
        <xdr:to>
          <xdr:col>13</xdr:col>
          <xdr:colOff>19050</xdr:colOff>
          <xdr:row>17</xdr:row>
          <xdr:rowOff>0</xdr:rowOff>
        </xdr:to>
        <xdr:sp macro="" textlink="">
          <xdr:nvSpPr>
            <xdr:cNvPr id="9736" name="Drop Down 520" hidden="1">
              <a:extLst>
                <a:ext uri="{63B3BB69-23CF-44E3-9099-C40C66FF867C}">
                  <a14:compatExt spid="_x0000_s9736"/>
                </a:ext>
                <a:ext uri="{FF2B5EF4-FFF2-40B4-BE49-F238E27FC236}">
                  <a16:creationId xmlns="" xmlns:a16="http://schemas.microsoft.com/office/drawing/2014/main" id="{CAD2A10E-9B04-4589-9B40-60FDCADE26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17</xdr:row>
          <xdr:rowOff>19050</xdr:rowOff>
        </xdr:from>
        <xdr:to>
          <xdr:col>13</xdr:col>
          <xdr:colOff>19050</xdr:colOff>
          <xdr:row>18</xdr:row>
          <xdr:rowOff>0</xdr:rowOff>
        </xdr:to>
        <xdr:sp macro="" textlink="">
          <xdr:nvSpPr>
            <xdr:cNvPr id="9737" name="Drop Down 521" hidden="1">
              <a:extLst>
                <a:ext uri="{63B3BB69-23CF-44E3-9099-C40C66FF867C}">
                  <a14:compatExt spid="_x0000_s9737"/>
                </a:ext>
                <a:ext uri="{FF2B5EF4-FFF2-40B4-BE49-F238E27FC236}">
                  <a16:creationId xmlns="" xmlns:a16="http://schemas.microsoft.com/office/drawing/2014/main" id="{5DEF402E-C9E9-435A-B83E-0CEC5753DA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18</xdr:row>
          <xdr:rowOff>19050</xdr:rowOff>
        </xdr:from>
        <xdr:to>
          <xdr:col>13</xdr:col>
          <xdr:colOff>19050</xdr:colOff>
          <xdr:row>19</xdr:row>
          <xdr:rowOff>0</xdr:rowOff>
        </xdr:to>
        <xdr:sp macro="" textlink="">
          <xdr:nvSpPr>
            <xdr:cNvPr id="9738" name="Drop Down 522" hidden="1">
              <a:extLst>
                <a:ext uri="{63B3BB69-23CF-44E3-9099-C40C66FF867C}">
                  <a14:compatExt spid="_x0000_s9738"/>
                </a:ext>
                <a:ext uri="{FF2B5EF4-FFF2-40B4-BE49-F238E27FC236}">
                  <a16:creationId xmlns="" xmlns:a16="http://schemas.microsoft.com/office/drawing/2014/main" id="{E49E6B40-48BF-49CF-AA3B-2EA66C35CF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19</xdr:row>
          <xdr:rowOff>19050</xdr:rowOff>
        </xdr:from>
        <xdr:to>
          <xdr:col>13</xdr:col>
          <xdr:colOff>19050</xdr:colOff>
          <xdr:row>20</xdr:row>
          <xdr:rowOff>0</xdr:rowOff>
        </xdr:to>
        <xdr:sp macro="" textlink="">
          <xdr:nvSpPr>
            <xdr:cNvPr id="9739" name="Drop Down 523" hidden="1">
              <a:extLst>
                <a:ext uri="{63B3BB69-23CF-44E3-9099-C40C66FF867C}">
                  <a14:compatExt spid="_x0000_s9739"/>
                </a:ext>
                <a:ext uri="{FF2B5EF4-FFF2-40B4-BE49-F238E27FC236}">
                  <a16:creationId xmlns="" xmlns:a16="http://schemas.microsoft.com/office/drawing/2014/main" id="{DB6BEC87-A8B9-4471-AA7B-9334C7CA67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20</xdr:row>
          <xdr:rowOff>19050</xdr:rowOff>
        </xdr:from>
        <xdr:to>
          <xdr:col>13</xdr:col>
          <xdr:colOff>19050</xdr:colOff>
          <xdr:row>21</xdr:row>
          <xdr:rowOff>0</xdr:rowOff>
        </xdr:to>
        <xdr:sp macro="" textlink="">
          <xdr:nvSpPr>
            <xdr:cNvPr id="9740" name="Drop Down 524" hidden="1">
              <a:extLst>
                <a:ext uri="{63B3BB69-23CF-44E3-9099-C40C66FF867C}">
                  <a14:compatExt spid="_x0000_s9740"/>
                </a:ext>
                <a:ext uri="{FF2B5EF4-FFF2-40B4-BE49-F238E27FC236}">
                  <a16:creationId xmlns="" xmlns:a16="http://schemas.microsoft.com/office/drawing/2014/main" id="{DB480209-8C1E-414D-B475-B645737C04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11</xdr:col>
      <xdr:colOff>13608</xdr:colOff>
      <xdr:row>23</xdr:row>
      <xdr:rowOff>66675</xdr:rowOff>
    </xdr:from>
    <xdr:to>
      <xdr:col>11</xdr:col>
      <xdr:colOff>2566308</xdr:colOff>
      <xdr:row>31</xdr:row>
      <xdr:rowOff>19050</xdr:rowOff>
    </xdr:to>
    <xdr:pic>
      <xdr:nvPicPr>
        <xdr:cNvPr id="53" name="Picture 60" descr="orientaciones">
          <a:extLst>
            <a:ext uri="{FF2B5EF4-FFF2-40B4-BE49-F238E27FC236}">
              <a16:creationId xmlns="" xmlns:a16="http://schemas.microsoft.com/office/drawing/2014/main" id="{00000000-0008-0000-0000-00006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8" y="5332639"/>
          <a:ext cx="2552700" cy="1489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8066124</xdr:colOff>
      <xdr:row>23</xdr:row>
      <xdr:rowOff>47625</xdr:rowOff>
    </xdr:from>
    <xdr:to>
      <xdr:col>11</xdr:col>
      <xdr:colOff>13412356</xdr:colOff>
      <xdr:row>28</xdr:row>
      <xdr:rowOff>130629</xdr:rowOff>
    </xdr:to>
    <xdr:pic>
      <xdr:nvPicPr>
        <xdr:cNvPr id="54" name="Imagen 5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9943" t="59228" r="20525" b="20096"/>
        <a:stretch/>
      </xdr:blipFill>
      <xdr:spPr>
        <a:xfrm>
          <a:off x="9304374" y="5313589"/>
          <a:ext cx="5346232" cy="1049111"/>
        </a:xfrm>
        <a:prstGeom prst="rect">
          <a:avLst/>
        </a:prstGeom>
      </xdr:spPr>
    </xdr:pic>
    <xdr:clientData/>
  </xdr:twoCellAnchor>
  <xdr:twoCellAnchor editAs="oneCell">
    <xdr:from>
      <xdr:col>11</xdr:col>
      <xdr:colOff>2943226</xdr:colOff>
      <xdr:row>23</xdr:row>
      <xdr:rowOff>40821</xdr:rowOff>
    </xdr:from>
    <xdr:to>
      <xdr:col>11</xdr:col>
      <xdr:colOff>7830034</xdr:colOff>
      <xdr:row>30</xdr:row>
      <xdr:rowOff>180975</xdr:rowOff>
    </xdr:to>
    <xdr:pic>
      <xdr:nvPicPr>
        <xdr:cNvPr id="55" name="Imagen 54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0017" t="25003" r="21047" b="43115"/>
        <a:stretch/>
      </xdr:blipFill>
      <xdr:spPr>
        <a:xfrm>
          <a:off x="4181476" y="5306785"/>
          <a:ext cx="4886808" cy="148726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9</xdr:row>
          <xdr:rowOff>9525</xdr:rowOff>
        </xdr:from>
        <xdr:to>
          <xdr:col>15</xdr:col>
          <xdr:colOff>9525</xdr:colOff>
          <xdr:row>9</xdr:row>
          <xdr:rowOff>228600</xdr:rowOff>
        </xdr:to>
        <xdr:sp macro="" textlink="">
          <xdr:nvSpPr>
            <xdr:cNvPr id="9741" name="Drop Down 525" hidden="1">
              <a:extLst>
                <a:ext uri="{63B3BB69-23CF-44E3-9099-C40C66FF867C}">
                  <a14:compatExt spid="_x0000_s9741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9</xdr:row>
          <xdr:rowOff>9525</xdr:rowOff>
        </xdr:from>
        <xdr:to>
          <xdr:col>15</xdr:col>
          <xdr:colOff>9525</xdr:colOff>
          <xdr:row>9</xdr:row>
          <xdr:rowOff>228600</xdr:rowOff>
        </xdr:to>
        <xdr:sp macro="" textlink="">
          <xdr:nvSpPr>
            <xdr:cNvPr id="9742" name="Drop Down 526" hidden="1">
              <a:extLst>
                <a:ext uri="{63B3BB69-23CF-44E3-9099-C40C66FF867C}">
                  <a14:compatExt spid="_x0000_s9742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9</xdr:row>
          <xdr:rowOff>9525</xdr:rowOff>
        </xdr:from>
        <xdr:to>
          <xdr:col>15</xdr:col>
          <xdr:colOff>9525</xdr:colOff>
          <xdr:row>9</xdr:row>
          <xdr:rowOff>228600</xdr:rowOff>
        </xdr:to>
        <xdr:sp macro="" textlink="">
          <xdr:nvSpPr>
            <xdr:cNvPr id="9743" name="Drop Down 527" hidden="1">
              <a:extLst>
                <a:ext uri="{63B3BB69-23CF-44E3-9099-C40C66FF867C}">
                  <a14:compatExt spid="_x0000_s9743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</xdr:row>
          <xdr:rowOff>9525</xdr:rowOff>
        </xdr:from>
        <xdr:to>
          <xdr:col>15</xdr:col>
          <xdr:colOff>9525</xdr:colOff>
          <xdr:row>10</xdr:row>
          <xdr:rowOff>228600</xdr:rowOff>
        </xdr:to>
        <xdr:sp macro="" textlink="">
          <xdr:nvSpPr>
            <xdr:cNvPr id="9744" name="Drop Down 528" hidden="1">
              <a:extLst>
                <a:ext uri="{63B3BB69-23CF-44E3-9099-C40C66FF867C}">
                  <a14:compatExt spid="_x0000_s9744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</xdr:row>
          <xdr:rowOff>9525</xdr:rowOff>
        </xdr:from>
        <xdr:to>
          <xdr:col>15</xdr:col>
          <xdr:colOff>9525</xdr:colOff>
          <xdr:row>10</xdr:row>
          <xdr:rowOff>228600</xdr:rowOff>
        </xdr:to>
        <xdr:sp macro="" textlink="">
          <xdr:nvSpPr>
            <xdr:cNvPr id="9745" name="Drop Down 529" hidden="1">
              <a:extLst>
                <a:ext uri="{63B3BB69-23CF-44E3-9099-C40C66FF867C}">
                  <a14:compatExt spid="_x0000_s9745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</xdr:row>
          <xdr:rowOff>9525</xdr:rowOff>
        </xdr:from>
        <xdr:to>
          <xdr:col>15</xdr:col>
          <xdr:colOff>9525</xdr:colOff>
          <xdr:row>10</xdr:row>
          <xdr:rowOff>228600</xdr:rowOff>
        </xdr:to>
        <xdr:sp macro="" textlink="">
          <xdr:nvSpPr>
            <xdr:cNvPr id="9746" name="Drop Down 530" hidden="1">
              <a:extLst>
                <a:ext uri="{63B3BB69-23CF-44E3-9099-C40C66FF867C}">
                  <a14:compatExt spid="_x0000_s9746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</xdr:row>
          <xdr:rowOff>9525</xdr:rowOff>
        </xdr:from>
        <xdr:to>
          <xdr:col>15</xdr:col>
          <xdr:colOff>9525</xdr:colOff>
          <xdr:row>11</xdr:row>
          <xdr:rowOff>228600</xdr:rowOff>
        </xdr:to>
        <xdr:sp macro="" textlink="">
          <xdr:nvSpPr>
            <xdr:cNvPr id="9747" name="Drop Down 531" hidden="1">
              <a:extLst>
                <a:ext uri="{63B3BB69-23CF-44E3-9099-C40C66FF867C}">
                  <a14:compatExt spid="_x0000_s9747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</xdr:row>
          <xdr:rowOff>9525</xdr:rowOff>
        </xdr:from>
        <xdr:to>
          <xdr:col>15</xdr:col>
          <xdr:colOff>9525</xdr:colOff>
          <xdr:row>11</xdr:row>
          <xdr:rowOff>228600</xdr:rowOff>
        </xdr:to>
        <xdr:sp macro="" textlink="">
          <xdr:nvSpPr>
            <xdr:cNvPr id="9748" name="Drop Down 532" hidden="1">
              <a:extLst>
                <a:ext uri="{63B3BB69-23CF-44E3-9099-C40C66FF867C}">
                  <a14:compatExt spid="_x0000_s9748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</xdr:row>
          <xdr:rowOff>9525</xdr:rowOff>
        </xdr:from>
        <xdr:to>
          <xdr:col>15</xdr:col>
          <xdr:colOff>9525</xdr:colOff>
          <xdr:row>11</xdr:row>
          <xdr:rowOff>228600</xdr:rowOff>
        </xdr:to>
        <xdr:sp macro="" textlink="">
          <xdr:nvSpPr>
            <xdr:cNvPr id="9749" name="Drop Down 533" hidden="1">
              <a:extLst>
                <a:ext uri="{63B3BB69-23CF-44E3-9099-C40C66FF867C}">
                  <a14:compatExt spid="_x0000_s9749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</xdr:row>
          <xdr:rowOff>9525</xdr:rowOff>
        </xdr:from>
        <xdr:to>
          <xdr:col>15</xdr:col>
          <xdr:colOff>9525</xdr:colOff>
          <xdr:row>12</xdr:row>
          <xdr:rowOff>228600</xdr:rowOff>
        </xdr:to>
        <xdr:sp macro="" textlink="">
          <xdr:nvSpPr>
            <xdr:cNvPr id="9750" name="Drop Down 534" hidden="1">
              <a:extLst>
                <a:ext uri="{63B3BB69-23CF-44E3-9099-C40C66FF867C}">
                  <a14:compatExt spid="_x0000_s9750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</xdr:row>
          <xdr:rowOff>9525</xdr:rowOff>
        </xdr:from>
        <xdr:to>
          <xdr:col>15</xdr:col>
          <xdr:colOff>9525</xdr:colOff>
          <xdr:row>12</xdr:row>
          <xdr:rowOff>228600</xdr:rowOff>
        </xdr:to>
        <xdr:sp macro="" textlink="">
          <xdr:nvSpPr>
            <xdr:cNvPr id="9751" name="Drop Down 535" hidden="1">
              <a:extLst>
                <a:ext uri="{63B3BB69-23CF-44E3-9099-C40C66FF867C}">
                  <a14:compatExt spid="_x0000_s9751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</xdr:row>
          <xdr:rowOff>9525</xdr:rowOff>
        </xdr:from>
        <xdr:to>
          <xdr:col>15</xdr:col>
          <xdr:colOff>9525</xdr:colOff>
          <xdr:row>12</xdr:row>
          <xdr:rowOff>228600</xdr:rowOff>
        </xdr:to>
        <xdr:sp macro="" textlink="">
          <xdr:nvSpPr>
            <xdr:cNvPr id="9752" name="Drop Down 536" hidden="1">
              <a:extLst>
                <a:ext uri="{63B3BB69-23CF-44E3-9099-C40C66FF867C}">
                  <a14:compatExt spid="_x0000_s9752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13</xdr:row>
          <xdr:rowOff>9525</xdr:rowOff>
        </xdr:from>
        <xdr:to>
          <xdr:col>15</xdr:col>
          <xdr:colOff>9525</xdr:colOff>
          <xdr:row>13</xdr:row>
          <xdr:rowOff>228600</xdr:rowOff>
        </xdr:to>
        <xdr:sp macro="" textlink="">
          <xdr:nvSpPr>
            <xdr:cNvPr id="9753" name="Drop Down 537" hidden="1">
              <a:extLst>
                <a:ext uri="{63B3BB69-23CF-44E3-9099-C40C66FF867C}">
                  <a14:compatExt spid="_x0000_s9753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13</xdr:row>
          <xdr:rowOff>9525</xdr:rowOff>
        </xdr:from>
        <xdr:to>
          <xdr:col>15</xdr:col>
          <xdr:colOff>9525</xdr:colOff>
          <xdr:row>13</xdr:row>
          <xdr:rowOff>228600</xdr:rowOff>
        </xdr:to>
        <xdr:sp macro="" textlink="">
          <xdr:nvSpPr>
            <xdr:cNvPr id="9754" name="Drop Down 538" hidden="1">
              <a:extLst>
                <a:ext uri="{63B3BB69-23CF-44E3-9099-C40C66FF867C}">
                  <a14:compatExt spid="_x0000_s9754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13</xdr:row>
          <xdr:rowOff>9525</xdr:rowOff>
        </xdr:from>
        <xdr:to>
          <xdr:col>15</xdr:col>
          <xdr:colOff>9525</xdr:colOff>
          <xdr:row>13</xdr:row>
          <xdr:rowOff>228600</xdr:rowOff>
        </xdr:to>
        <xdr:sp macro="" textlink="">
          <xdr:nvSpPr>
            <xdr:cNvPr id="9755" name="Drop Down 539" hidden="1">
              <a:extLst>
                <a:ext uri="{63B3BB69-23CF-44E3-9099-C40C66FF867C}">
                  <a14:compatExt spid="_x0000_s9755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14</xdr:row>
          <xdr:rowOff>9525</xdr:rowOff>
        </xdr:from>
        <xdr:to>
          <xdr:col>15</xdr:col>
          <xdr:colOff>9525</xdr:colOff>
          <xdr:row>14</xdr:row>
          <xdr:rowOff>228600</xdr:rowOff>
        </xdr:to>
        <xdr:sp macro="" textlink="">
          <xdr:nvSpPr>
            <xdr:cNvPr id="9756" name="Drop Down 540" hidden="1">
              <a:extLst>
                <a:ext uri="{63B3BB69-23CF-44E3-9099-C40C66FF867C}">
                  <a14:compatExt spid="_x0000_s9756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14</xdr:row>
          <xdr:rowOff>9525</xdr:rowOff>
        </xdr:from>
        <xdr:to>
          <xdr:col>15</xdr:col>
          <xdr:colOff>9525</xdr:colOff>
          <xdr:row>14</xdr:row>
          <xdr:rowOff>228600</xdr:rowOff>
        </xdr:to>
        <xdr:sp macro="" textlink="">
          <xdr:nvSpPr>
            <xdr:cNvPr id="9757" name="Drop Down 541" hidden="1">
              <a:extLst>
                <a:ext uri="{63B3BB69-23CF-44E3-9099-C40C66FF867C}">
                  <a14:compatExt spid="_x0000_s9757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14</xdr:row>
          <xdr:rowOff>9525</xdr:rowOff>
        </xdr:from>
        <xdr:to>
          <xdr:col>15</xdr:col>
          <xdr:colOff>9525</xdr:colOff>
          <xdr:row>14</xdr:row>
          <xdr:rowOff>228600</xdr:rowOff>
        </xdr:to>
        <xdr:sp macro="" textlink="">
          <xdr:nvSpPr>
            <xdr:cNvPr id="9758" name="Drop Down 542" hidden="1">
              <a:extLst>
                <a:ext uri="{63B3BB69-23CF-44E3-9099-C40C66FF867C}">
                  <a14:compatExt spid="_x0000_s9758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15</xdr:row>
          <xdr:rowOff>9525</xdr:rowOff>
        </xdr:from>
        <xdr:to>
          <xdr:col>15</xdr:col>
          <xdr:colOff>9525</xdr:colOff>
          <xdr:row>15</xdr:row>
          <xdr:rowOff>228600</xdr:rowOff>
        </xdr:to>
        <xdr:sp macro="" textlink="">
          <xdr:nvSpPr>
            <xdr:cNvPr id="9759" name="Drop Down 543" hidden="1">
              <a:extLst>
                <a:ext uri="{63B3BB69-23CF-44E3-9099-C40C66FF867C}">
                  <a14:compatExt spid="_x0000_s9759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15</xdr:row>
          <xdr:rowOff>9525</xdr:rowOff>
        </xdr:from>
        <xdr:to>
          <xdr:col>15</xdr:col>
          <xdr:colOff>9525</xdr:colOff>
          <xdr:row>15</xdr:row>
          <xdr:rowOff>228600</xdr:rowOff>
        </xdr:to>
        <xdr:sp macro="" textlink="">
          <xdr:nvSpPr>
            <xdr:cNvPr id="9760" name="Drop Down 544" hidden="1">
              <a:extLst>
                <a:ext uri="{63B3BB69-23CF-44E3-9099-C40C66FF867C}">
                  <a14:compatExt spid="_x0000_s9760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15</xdr:row>
          <xdr:rowOff>9525</xdr:rowOff>
        </xdr:from>
        <xdr:to>
          <xdr:col>15</xdr:col>
          <xdr:colOff>9525</xdr:colOff>
          <xdr:row>15</xdr:row>
          <xdr:rowOff>228600</xdr:rowOff>
        </xdr:to>
        <xdr:sp macro="" textlink="">
          <xdr:nvSpPr>
            <xdr:cNvPr id="9761" name="Drop Down 545" hidden="1">
              <a:extLst>
                <a:ext uri="{63B3BB69-23CF-44E3-9099-C40C66FF867C}">
                  <a14:compatExt spid="_x0000_s9761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</xdr:row>
          <xdr:rowOff>9525</xdr:rowOff>
        </xdr:from>
        <xdr:to>
          <xdr:col>15</xdr:col>
          <xdr:colOff>9525</xdr:colOff>
          <xdr:row>16</xdr:row>
          <xdr:rowOff>228600</xdr:rowOff>
        </xdr:to>
        <xdr:sp macro="" textlink="">
          <xdr:nvSpPr>
            <xdr:cNvPr id="9762" name="Drop Down 546" hidden="1">
              <a:extLst>
                <a:ext uri="{63B3BB69-23CF-44E3-9099-C40C66FF867C}">
                  <a14:compatExt spid="_x0000_s9762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</xdr:row>
          <xdr:rowOff>9525</xdr:rowOff>
        </xdr:from>
        <xdr:to>
          <xdr:col>15</xdr:col>
          <xdr:colOff>9525</xdr:colOff>
          <xdr:row>16</xdr:row>
          <xdr:rowOff>228600</xdr:rowOff>
        </xdr:to>
        <xdr:sp macro="" textlink="">
          <xdr:nvSpPr>
            <xdr:cNvPr id="9763" name="Drop Down 547" hidden="1">
              <a:extLst>
                <a:ext uri="{63B3BB69-23CF-44E3-9099-C40C66FF867C}">
                  <a14:compatExt spid="_x0000_s9763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</xdr:row>
          <xdr:rowOff>9525</xdr:rowOff>
        </xdr:from>
        <xdr:to>
          <xdr:col>15</xdr:col>
          <xdr:colOff>9525</xdr:colOff>
          <xdr:row>16</xdr:row>
          <xdr:rowOff>228600</xdr:rowOff>
        </xdr:to>
        <xdr:sp macro="" textlink="">
          <xdr:nvSpPr>
            <xdr:cNvPr id="9764" name="Drop Down 548" hidden="1">
              <a:extLst>
                <a:ext uri="{63B3BB69-23CF-44E3-9099-C40C66FF867C}">
                  <a14:compatExt spid="_x0000_s9764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17</xdr:row>
          <xdr:rowOff>9525</xdr:rowOff>
        </xdr:from>
        <xdr:to>
          <xdr:col>15</xdr:col>
          <xdr:colOff>9525</xdr:colOff>
          <xdr:row>17</xdr:row>
          <xdr:rowOff>228600</xdr:rowOff>
        </xdr:to>
        <xdr:sp macro="" textlink="">
          <xdr:nvSpPr>
            <xdr:cNvPr id="9765" name="Drop Down 549" hidden="1">
              <a:extLst>
                <a:ext uri="{63B3BB69-23CF-44E3-9099-C40C66FF867C}">
                  <a14:compatExt spid="_x0000_s9765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17</xdr:row>
          <xdr:rowOff>9525</xdr:rowOff>
        </xdr:from>
        <xdr:to>
          <xdr:col>15</xdr:col>
          <xdr:colOff>9525</xdr:colOff>
          <xdr:row>17</xdr:row>
          <xdr:rowOff>228600</xdr:rowOff>
        </xdr:to>
        <xdr:sp macro="" textlink="">
          <xdr:nvSpPr>
            <xdr:cNvPr id="9766" name="Drop Down 550" hidden="1">
              <a:extLst>
                <a:ext uri="{63B3BB69-23CF-44E3-9099-C40C66FF867C}">
                  <a14:compatExt spid="_x0000_s9766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17</xdr:row>
          <xdr:rowOff>9525</xdr:rowOff>
        </xdr:from>
        <xdr:to>
          <xdr:col>15</xdr:col>
          <xdr:colOff>9525</xdr:colOff>
          <xdr:row>17</xdr:row>
          <xdr:rowOff>228600</xdr:rowOff>
        </xdr:to>
        <xdr:sp macro="" textlink="">
          <xdr:nvSpPr>
            <xdr:cNvPr id="9767" name="Drop Down 551" hidden="1">
              <a:extLst>
                <a:ext uri="{63B3BB69-23CF-44E3-9099-C40C66FF867C}">
                  <a14:compatExt spid="_x0000_s9767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18</xdr:row>
          <xdr:rowOff>9525</xdr:rowOff>
        </xdr:from>
        <xdr:to>
          <xdr:col>15</xdr:col>
          <xdr:colOff>9525</xdr:colOff>
          <xdr:row>18</xdr:row>
          <xdr:rowOff>228600</xdr:rowOff>
        </xdr:to>
        <xdr:sp macro="" textlink="">
          <xdr:nvSpPr>
            <xdr:cNvPr id="9768" name="Drop Down 552" hidden="1">
              <a:extLst>
                <a:ext uri="{63B3BB69-23CF-44E3-9099-C40C66FF867C}">
                  <a14:compatExt spid="_x0000_s9768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18</xdr:row>
          <xdr:rowOff>9525</xdr:rowOff>
        </xdr:from>
        <xdr:to>
          <xdr:col>15</xdr:col>
          <xdr:colOff>9525</xdr:colOff>
          <xdr:row>18</xdr:row>
          <xdr:rowOff>228600</xdr:rowOff>
        </xdr:to>
        <xdr:sp macro="" textlink="">
          <xdr:nvSpPr>
            <xdr:cNvPr id="9769" name="Drop Down 553" hidden="1">
              <a:extLst>
                <a:ext uri="{63B3BB69-23CF-44E3-9099-C40C66FF867C}">
                  <a14:compatExt spid="_x0000_s9769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18</xdr:row>
          <xdr:rowOff>9525</xdr:rowOff>
        </xdr:from>
        <xdr:to>
          <xdr:col>15</xdr:col>
          <xdr:colOff>9525</xdr:colOff>
          <xdr:row>18</xdr:row>
          <xdr:rowOff>228600</xdr:rowOff>
        </xdr:to>
        <xdr:sp macro="" textlink="">
          <xdr:nvSpPr>
            <xdr:cNvPr id="9770" name="Drop Down 554" hidden="1">
              <a:extLst>
                <a:ext uri="{63B3BB69-23CF-44E3-9099-C40C66FF867C}">
                  <a14:compatExt spid="_x0000_s9770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19</xdr:row>
          <xdr:rowOff>9525</xdr:rowOff>
        </xdr:from>
        <xdr:to>
          <xdr:col>15</xdr:col>
          <xdr:colOff>9525</xdr:colOff>
          <xdr:row>19</xdr:row>
          <xdr:rowOff>228600</xdr:rowOff>
        </xdr:to>
        <xdr:sp macro="" textlink="">
          <xdr:nvSpPr>
            <xdr:cNvPr id="9771" name="Drop Down 555" hidden="1">
              <a:extLst>
                <a:ext uri="{63B3BB69-23CF-44E3-9099-C40C66FF867C}">
                  <a14:compatExt spid="_x0000_s9771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19</xdr:row>
          <xdr:rowOff>9525</xdr:rowOff>
        </xdr:from>
        <xdr:to>
          <xdr:col>15</xdr:col>
          <xdr:colOff>9525</xdr:colOff>
          <xdr:row>19</xdr:row>
          <xdr:rowOff>228600</xdr:rowOff>
        </xdr:to>
        <xdr:sp macro="" textlink="">
          <xdr:nvSpPr>
            <xdr:cNvPr id="9772" name="Drop Down 556" hidden="1">
              <a:extLst>
                <a:ext uri="{63B3BB69-23CF-44E3-9099-C40C66FF867C}">
                  <a14:compatExt spid="_x0000_s9772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19</xdr:row>
          <xdr:rowOff>9525</xdr:rowOff>
        </xdr:from>
        <xdr:to>
          <xdr:col>15</xdr:col>
          <xdr:colOff>9525</xdr:colOff>
          <xdr:row>19</xdr:row>
          <xdr:rowOff>228600</xdr:rowOff>
        </xdr:to>
        <xdr:sp macro="" textlink="">
          <xdr:nvSpPr>
            <xdr:cNvPr id="9773" name="Drop Down 557" hidden="1">
              <a:extLst>
                <a:ext uri="{63B3BB69-23CF-44E3-9099-C40C66FF867C}">
                  <a14:compatExt spid="_x0000_s9773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20</xdr:row>
          <xdr:rowOff>9525</xdr:rowOff>
        </xdr:from>
        <xdr:to>
          <xdr:col>15</xdr:col>
          <xdr:colOff>9525</xdr:colOff>
          <xdr:row>20</xdr:row>
          <xdr:rowOff>228600</xdr:rowOff>
        </xdr:to>
        <xdr:sp macro="" textlink="">
          <xdr:nvSpPr>
            <xdr:cNvPr id="9774" name="Drop Down 558" hidden="1">
              <a:extLst>
                <a:ext uri="{63B3BB69-23CF-44E3-9099-C40C66FF867C}">
                  <a14:compatExt spid="_x0000_s9774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20</xdr:row>
          <xdr:rowOff>9525</xdr:rowOff>
        </xdr:from>
        <xdr:to>
          <xdr:col>15</xdr:col>
          <xdr:colOff>9525</xdr:colOff>
          <xdr:row>20</xdr:row>
          <xdr:rowOff>228600</xdr:rowOff>
        </xdr:to>
        <xdr:sp macro="" textlink="">
          <xdr:nvSpPr>
            <xdr:cNvPr id="9775" name="Drop Down 559" hidden="1">
              <a:extLst>
                <a:ext uri="{63B3BB69-23CF-44E3-9099-C40C66FF867C}">
                  <a14:compatExt spid="_x0000_s9775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20</xdr:row>
          <xdr:rowOff>9525</xdr:rowOff>
        </xdr:from>
        <xdr:to>
          <xdr:col>15</xdr:col>
          <xdr:colOff>9525</xdr:colOff>
          <xdr:row>20</xdr:row>
          <xdr:rowOff>228600</xdr:rowOff>
        </xdr:to>
        <xdr:sp macro="" textlink="">
          <xdr:nvSpPr>
            <xdr:cNvPr id="9776" name="Drop Down 560" hidden="1">
              <a:extLst>
                <a:ext uri="{63B3BB69-23CF-44E3-9099-C40C66FF867C}">
                  <a14:compatExt spid="_x0000_s9776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</xdr:row>
          <xdr:rowOff>9525</xdr:rowOff>
        </xdr:from>
        <xdr:to>
          <xdr:col>15</xdr:col>
          <xdr:colOff>9525</xdr:colOff>
          <xdr:row>10</xdr:row>
          <xdr:rowOff>228600</xdr:rowOff>
        </xdr:to>
        <xdr:sp macro="" textlink="">
          <xdr:nvSpPr>
            <xdr:cNvPr id="9777" name="Drop Down 561" hidden="1">
              <a:extLst>
                <a:ext uri="{63B3BB69-23CF-44E3-9099-C40C66FF867C}">
                  <a14:compatExt spid="_x0000_s9777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</xdr:row>
          <xdr:rowOff>9525</xdr:rowOff>
        </xdr:from>
        <xdr:to>
          <xdr:col>15</xdr:col>
          <xdr:colOff>9525</xdr:colOff>
          <xdr:row>10</xdr:row>
          <xdr:rowOff>228600</xdr:rowOff>
        </xdr:to>
        <xdr:sp macro="" textlink="">
          <xdr:nvSpPr>
            <xdr:cNvPr id="9778" name="Drop Down 562" hidden="1">
              <a:extLst>
                <a:ext uri="{63B3BB69-23CF-44E3-9099-C40C66FF867C}">
                  <a14:compatExt spid="_x0000_s9778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</xdr:row>
          <xdr:rowOff>9525</xdr:rowOff>
        </xdr:from>
        <xdr:to>
          <xdr:col>15</xdr:col>
          <xdr:colOff>9525</xdr:colOff>
          <xdr:row>10</xdr:row>
          <xdr:rowOff>228600</xdr:rowOff>
        </xdr:to>
        <xdr:sp macro="" textlink="">
          <xdr:nvSpPr>
            <xdr:cNvPr id="9779" name="Drop Down 563" hidden="1">
              <a:extLst>
                <a:ext uri="{63B3BB69-23CF-44E3-9099-C40C66FF867C}">
                  <a14:compatExt spid="_x0000_s9779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</xdr:row>
          <xdr:rowOff>9525</xdr:rowOff>
        </xdr:from>
        <xdr:to>
          <xdr:col>15</xdr:col>
          <xdr:colOff>9525</xdr:colOff>
          <xdr:row>11</xdr:row>
          <xdr:rowOff>228600</xdr:rowOff>
        </xdr:to>
        <xdr:sp macro="" textlink="">
          <xdr:nvSpPr>
            <xdr:cNvPr id="9780" name="Drop Down 564" hidden="1">
              <a:extLst>
                <a:ext uri="{63B3BB69-23CF-44E3-9099-C40C66FF867C}">
                  <a14:compatExt spid="_x0000_s9780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</xdr:row>
          <xdr:rowOff>9525</xdr:rowOff>
        </xdr:from>
        <xdr:to>
          <xdr:col>15</xdr:col>
          <xdr:colOff>9525</xdr:colOff>
          <xdr:row>11</xdr:row>
          <xdr:rowOff>228600</xdr:rowOff>
        </xdr:to>
        <xdr:sp macro="" textlink="">
          <xdr:nvSpPr>
            <xdr:cNvPr id="9781" name="Drop Down 565" hidden="1">
              <a:extLst>
                <a:ext uri="{63B3BB69-23CF-44E3-9099-C40C66FF867C}">
                  <a14:compatExt spid="_x0000_s9781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</xdr:row>
          <xdr:rowOff>9525</xdr:rowOff>
        </xdr:from>
        <xdr:to>
          <xdr:col>15</xdr:col>
          <xdr:colOff>9525</xdr:colOff>
          <xdr:row>11</xdr:row>
          <xdr:rowOff>228600</xdr:rowOff>
        </xdr:to>
        <xdr:sp macro="" textlink="">
          <xdr:nvSpPr>
            <xdr:cNvPr id="9782" name="Drop Down 566" hidden="1">
              <a:extLst>
                <a:ext uri="{63B3BB69-23CF-44E3-9099-C40C66FF867C}">
                  <a14:compatExt spid="_x0000_s9782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</xdr:row>
          <xdr:rowOff>9525</xdr:rowOff>
        </xdr:from>
        <xdr:to>
          <xdr:col>15</xdr:col>
          <xdr:colOff>9525</xdr:colOff>
          <xdr:row>12</xdr:row>
          <xdr:rowOff>228600</xdr:rowOff>
        </xdr:to>
        <xdr:sp macro="" textlink="">
          <xdr:nvSpPr>
            <xdr:cNvPr id="9783" name="Drop Down 567" hidden="1">
              <a:extLst>
                <a:ext uri="{63B3BB69-23CF-44E3-9099-C40C66FF867C}">
                  <a14:compatExt spid="_x0000_s9783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</xdr:row>
          <xdr:rowOff>9525</xdr:rowOff>
        </xdr:from>
        <xdr:to>
          <xdr:col>15</xdr:col>
          <xdr:colOff>9525</xdr:colOff>
          <xdr:row>12</xdr:row>
          <xdr:rowOff>228600</xdr:rowOff>
        </xdr:to>
        <xdr:sp macro="" textlink="">
          <xdr:nvSpPr>
            <xdr:cNvPr id="9784" name="Drop Down 568" hidden="1">
              <a:extLst>
                <a:ext uri="{63B3BB69-23CF-44E3-9099-C40C66FF867C}">
                  <a14:compatExt spid="_x0000_s9784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12</xdr:row>
          <xdr:rowOff>9525</xdr:rowOff>
        </xdr:from>
        <xdr:to>
          <xdr:col>15</xdr:col>
          <xdr:colOff>9525</xdr:colOff>
          <xdr:row>12</xdr:row>
          <xdr:rowOff>228600</xdr:rowOff>
        </xdr:to>
        <xdr:sp macro="" textlink="">
          <xdr:nvSpPr>
            <xdr:cNvPr id="9785" name="Drop Down 569" hidden="1">
              <a:extLst>
                <a:ext uri="{63B3BB69-23CF-44E3-9099-C40C66FF867C}">
                  <a14:compatExt spid="_x0000_s9785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13</xdr:row>
          <xdr:rowOff>9525</xdr:rowOff>
        </xdr:from>
        <xdr:to>
          <xdr:col>15</xdr:col>
          <xdr:colOff>9525</xdr:colOff>
          <xdr:row>13</xdr:row>
          <xdr:rowOff>228600</xdr:rowOff>
        </xdr:to>
        <xdr:sp macro="" textlink="">
          <xdr:nvSpPr>
            <xdr:cNvPr id="9786" name="Drop Down 570" hidden="1">
              <a:extLst>
                <a:ext uri="{63B3BB69-23CF-44E3-9099-C40C66FF867C}">
                  <a14:compatExt spid="_x0000_s9786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13</xdr:row>
          <xdr:rowOff>9525</xdr:rowOff>
        </xdr:from>
        <xdr:to>
          <xdr:col>15</xdr:col>
          <xdr:colOff>9525</xdr:colOff>
          <xdr:row>13</xdr:row>
          <xdr:rowOff>228600</xdr:rowOff>
        </xdr:to>
        <xdr:sp macro="" textlink="">
          <xdr:nvSpPr>
            <xdr:cNvPr id="9787" name="Drop Down 571" hidden="1">
              <a:extLst>
                <a:ext uri="{63B3BB69-23CF-44E3-9099-C40C66FF867C}">
                  <a14:compatExt spid="_x0000_s9787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13</xdr:row>
          <xdr:rowOff>9525</xdr:rowOff>
        </xdr:from>
        <xdr:to>
          <xdr:col>15</xdr:col>
          <xdr:colOff>9525</xdr:colOff>
          <xdr:row>13</xdr:row>
          <xdr:rowOff>228600</xdr:rowOff>
        </xdr:to>
        <xdr:sp macro="" textlink="">
          <xdr:nvSpPr>
            <xdr:cNvPr id="9788" name="Drop Down 572" hidden="1">
              <a:extLst>
                <a:ext uri="{63B3BB69-23CF-44E3-9099-C40C66FF867C}">
                  <a14:compatExt spid="_x0000_s9788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14</xdr:row>
          <xdr:rowOff>9525</xdr:rowOff>
        </xdr:from>
        <xdr:to>
          <xdr:col>15</xdr:col>
          <xdr:colOff>9525</xdr:colOff>
          <xdr:row>14</xdr:row>
          <xdr:rowOff>228600</xdr:rowOff>
        </xdr:to>
        <xdr:sp macro="" textlink="">
          <xdr:nvSpPr>
            <xdr:cNvPr id="9789" name="Drop Down 573" hidden="1">
              <a:extLst>
                <a:ext uri="{63B3BB69-23CF-44E3-9099-C40C66FF867C}">
                  <a14:compatExt spid="_x0000_s9789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14</xdr:row>
          <xdr:rowOff>9525</xdr:rowOff>
        </xdr:from>
        <xdr:to>
          <xdr:col>15</xdr:col>
          <xdr:colOff>9525</xdr:colOff>
          <xdr:row>14</xdr:row>
          <xdr:rowOff>228600</xdr:rowOff>
        </xdr:to>
        <xdr:sp macro="" textlink="">
          <xdr:nvSpPr>
            <xdr:cNvPr id="9790" name="Drop Down 574" hidden="1">
              <a:extLst>
                <a:ext uri="{63B3BB69-23CF-44E3-9099-C40C66FF867C}">
                  <a14:compatExt spid="_x0000_s9790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14</xdr:row>
          <xdr:rowOff>9525</xdr:rowOff>
        </xdr:from>
        <xdr:to>
          <xdr:col>15</xdr:col>
          <xdr:colOff>9525</xdr:colOff>
          <xdr:row>14</xdr:row>
          <xdr:rowOff>228600</xdr:rowOff>
        </xdr:to>
        <xdr:sp macro="" textlink="">
          <xdr:nvSpPr>
            <xdr:cNvPr id="9791" name="Drop Down 575" hidden="1">
              <a:extLst>
                <a:ext uri="{63B3BB69-23CF-44E3-9099-C40C66FF867C}">
                  <a14:compatExt spid="_x0000_s9791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15</xdr:row>
          <xdr:rowOff>9525</xdr:rowOff>
        </xdr:from>
        <xdr:to>
          <xdr:col>15</xdr:col>
          <xdr:colOff>9525</xdr:colOff>
          <xdr:row>15</xdr:row>
          <xdr:rowOff>228600</xdr:rowOff>
        </xdr:to>
        <xdr:sp macro="" textlink="">
          <xdr:nvSpPr>
            <xdr:cNvPr id="9792" name="Drop Down 576" hidden="1">
              <a:extLst>
                <a:ext uri="{63B3BB69-23CF-44E3-9099-C40C66FF867C}">
                  <a14:compatExt spid="_x0000_s9792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15</xdr:row>
          <xdr:rowOff>9525</xdr:rowOff>
        </xdr:from>
        <xdr:to>
          <xdr:col>15</xdr:col>
          <xdr:colOff>9525</xdr:colOff>
          <xdr:row>15</xdr:row>
          <xdr:rowOff>228600</xdr:rowOff>
        </xdr:to>
        <xdr:sp macro="" textlink="">
          <xdr:nvSpPr>
            <xdr:cNvPr id="9793" name="Drop Down 577" hidden="1">
              <a:extLst>
                <a:ext uri="{63B3BB69-23CF-44E3-9099-C40C66FF867C}">
                  <a14:compatExt spid="_x0000_s9793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15</xdr:row>
          <xdr:rowOff>9525</xdr:rowOff>
        </xdr:from>
        <xdr:to>
          <xdr:col>15</xdr:col>
          <xdr:colOff>9525</xdr:colOff>
          <xdr:row>15</xdr:row>
          <xdr:rowOff>228600</xdr:rowOff>
        </xdr:to>
        <xdr:sp macro="" textlink="">
          <xdr:nvSpPr>
            <xdr:cNvPr id="9794" name="Drop Down 578" hidden="1">
              <a:extLst>
                <a:ext uri="{63B3BB69-23CF-44E3-9099-C40C66FF867C}">
                  <a14:compatExt spid="_x0000_s9794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</xdr:row>
          <xdr:rowOff>9525</xdr:rowOff>
        </xdr:from>
        <xdr:to>
          <xdr:col>15</xdr:col>
          <xdr:colOff>9525</xdr:colOff>
          <xdr:row>16</xdr:row>
          <xdr:rowOff>228600</xdr:rowOff>
        </xdr:to>
        <xdr:sp macro="" textlink="">
          <xdr:nvSpPr>
            <xdr:cNvPr id="9795" name="Drop Down 579" hidden="1">
              <a:extLst>
                <a:ext uri="{63B3BB69-23CF-44E3-9099-C40C66FF867C}">
                  <a14:compatExt spid="_x0000_s9795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</xdr:row>
          <xdr:rowOff>9525</xdr:rowOff>
        </xdr:from>
        <xdr:to>
          <xdr:col>15</xdr:col>
          <xdr:colOff>9525</xdr:colOff>
          <xdr:row>16</xdr:row>
          <xdr:rowOff>228600</xdr:rowOff>
        </xdr:to>
        <xdr:sp macro="" textlink="">
          <xdr:nvSpPr>
            <xdr:cNvPr id="9796" name="Drop Down 580" hidden="1">
              <a:extLst>
                <a:ext uri="{63B3BB69-23CF-44E3-9099-C40C66FF867C}">
                  <a14:compatExt spid="_x0000_s9796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</xdr:row>
          <xdr:rowOff>9525</xdr:rowOff>
        </xdr:from>
        <xdr:to>
          <xdr:col>15</xdr:col>
          <xdr:colOff>9525</xdr:colOff>
          <xdr:row>16</xdr:row>
          <xdr:rowOff>228600</xdr:rowOff>
        </xdr:to>
        <xdr:sp macro="" textlink="">
          <xdr:nvSpPr>
            <xdr:cNvPr id="9797" name="Drop Down 581" hidden="1">
              <a:extLst>
                <a:ext uri="{63B3BB69-23CF-44E3-9099-C40C66FF867C}">
                  <a14:compatExt spid="_x0000_s9797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17</xdr:row>
          <xdr:rowOff>9525</xdr:rowOff>
        </xdr:from>
        <xdr:to>
          <xdr:col>15</xdr:col>
          <xdr:colOff>9525</xdr:colOff>
          <xdr:row>17</xdr:row>
          <xdr:rowOff>228600</xdr:rowOff>
        </xdr:to>
        <xdr:sp macro="" textlink="">
          <xdr:nvSpPr>
            <xdr:cNvPr id="9798" name="Drop Down 582" hidden="1">
              <a:extLst>
                <a:ext uri="{63B3BB69-23CF-44E3-9099-C40C66FF867C}">
                  <a14:compatExt spid="_x0000_s9798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17</xdr:row>
          <xdr:rowOff>9525</xdr:rowOff>
        </xdr:from>
        <xdr:to>
          <xdr:col>15</xdr:col>
          <xdr:colOff>9525</xdr:colOff>
          <xdr:row>17</xdr:row>
          <xdr:rowOff>228600</xdr:rowOff>
        </xdr:to>
        <xdr:sp macro="" textlink="">
          <xdr:nvSpPr>
            <xdr:cNvPr id="9799" name="Drop Down 583" hidden="1">
              <a:extLst>
                <a:ext uri="{63B3BB69-23CF-44E3-9099-C40C66FF867C}">
                  <a14:compatExt spid="_x0000_s9799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17</xdr:row>
          <xdr:rowOff>9525</xdr:rowOff>
        </xdr:from>
        <xdr:to>
          <xdr:col>15</xdr:col>
          <xdr:colOff>9525</xdr:colOff>
          <xdr:row>17</xdr:row>
          <xdr:rowOff>228600</xdr:rowOff>
        </xdr:to>
        <xdr:sp macro="" textlink="">
          <xdr:nvSpPr>
            <xdr:cNvPr id="9800" name="Drop Down 584" hidden="1">
              <a:extLst>
                <a:ext uri="{63B3BB69-23CF-44E3-9099-C40C66FF867C}">
                  <a14:compatExt spid="_x0000_s9800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18</xdr:row>
          <xdr:rowOff>9525</xdr:rowOff>
        </xdr:from>
        <xdr:to>
          <xdr:col>15</xdr:col>
          <xdr:colOff>9525</xdr:colOff>
          <xdr:row>18</xdr:row>
          <xdr:rowOff>228600</xdr:rowOff>
        </xdr:to>
        <xdr:sp macro="" textlink="">
          <xdr:nvSpPr>
            <xdr:cNvPr id="9801" name="Drop Down 585" hidden="1">
              <a:extLst>
                <a:ext uri="{63B3BB69-23CF-44E3-9099-C40C66FF867C}">
                  <a14:compatExt spid="_x0000_s9801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18</xdr:row>
          <xdr:rowOff>9525</xdr:rowOff>
        </xdr:from>
        <xdr:to>
          <xdr:col>15</xdr:col>
          <xdr:colOff>9525</xdr:colOff>
          <xdr:row>18</xdr:row>
          <xdr:rowOff>228600</xdr:rowOff>
        </xdr:to>
        <xdr:sp macro="" textlink="">
          <xdr:nvSpPr>
            <xdr:cNvPr id="9802" name="Drop Down 586" hidden="1">
              <a:extLst>
                <a:ext uri="{63B3BB69-23CF-44E3-9099-C40C66FF867C}">
                  <a14:compatExt spid="_x0000_s9802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18</xdr:row>
          <xdr:rowOff>9525</xdr:rowOff>
        </xdr:from>
        <xdr:to>
          <xdr:col>15</xdr:col>
          <xdr:colOff>9525</xdr:colOff>
          <xdr:row>18</xdr:row>
          <xdr:rowOff>228600</xdr:rowOff>
        </xdr:to>
        <xdr:sp macro="" textlink="">
          <xdr:nvSpPr>
            <xdr:cNvPr id="9803" name="Drop Down 587" hidden="1">
              <a:extLst>
                <a:ext uri="{63B3BB69-23CF-44E3-9099-C40C66FF867C}">
                  <a14:compatExt spid="_x0000_s9803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19</xdr:row>
          <xdr:rowOff>9525</xdr:rowOff>
        </xdr:from>
        <xdr:to>
          <xdr:col>15</xdr:col>
          <xdr:colOff>9525</xdr:colOff>
          <xdr:row>19</xdr:row>
          <xdr:rowOff>228600</xdr:rowOff>
        </xdr:to>
        <xdr:sp macro="" textlink="">
          <xdr:nvSpPr>
            <xdr:cNvPr id="9804" name="Drop Down 588" hidden="1">
              <a:extLst>
                <a:ext uri="{63B3BB69-23CF-44E3-9099-C40C66FF867C}">
                  <a14:compatExt spid="_x0000_s9804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19</xdr:row>
          <xdr:rowOff>9525</xdr:rowOff>
        </xdr:from>
        <xdr:to>
          <xdr:col>15</xdr:col>
          <xdr:colOff>9525</xdr:colOff>
          <xdr:row>19</xdr:row>
          <xdr:rowOff>228600</xdr:rowOff>
        </xdr:to>
        <xdr:sp macro="" textlink="">
          <xdr:nvSpPr>
            <xdr:cNvPr id="9805" name="Drop Down 589" hidden="1">
              <a:extLst>
                <a:ext uri="{63B3BB69-23CF-44E3-9099-C40C66FF867C}">
                  <a14:compatExt spid="_x0000_s9805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19</xdr:row>
          <xdr:rowOff>9525</xdr:rowOff>
        </xdr:from>
        <xdr:to>
          <xdr:col>15</xdr:col>
          <xdr:colOff>9525</xdr:colOff>
          <xdr:row>19</xdr:row>
          <xdr:rowOff>228600</xdr:rowOff>
        </xdr:to>
        <xdr:sp macro="" textlink="">
          <xdr:nvSpPr>
            <xdr:cNvPr id="9806" name="Drop Down 590" hidden="1">
              <a:extLst>
                <a:ext uri="{63B3BB69-23CF-44E3-9099-C40C66FF867C}">
                  <a14:compatExt spid="_x0000_s9806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20</xdr:row>
          <xdr:rowOff>9525</xdr:rowOff>
        </xdr:from>
        <xdr:to>
          <xdr:col>15</xdr:col>
          <xdr:colOff>9525</xdr:colOff>
          <xdr:row>20</xdr:row>
          <xdr:rowOff>228600</xdr:rowOff>
        </xdr:to>
        <xdr:sp macro="" textlink="">
          <xdr:nvSpPr>
            <xdr:cNvPr id="9807" name="Drop Down 591" hidden="1">
              <a:extLst>
                <a:ext uri="{63B3BB69-23CF-44E3-9099-C40C66FF867C}">
                  <a14:compatExt spid="_x0000_s9807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20</xdr:row>
          <xdr:rowOff>9525</xdr:rowOff>
        </xdr:from>
        <xdr:to>
          <xdr:col>15</xdr:col>
          <xdr:colOff>9525</xdr:colOff>
          <xdr:row>20</xdr:row>
          <xdr:rowOff>228600</xdr:rowOff>
        </xdr:to>
        <xdr:sp macro="" textlink="">
          <xdr:nvSpPr>
            <xdr:cNvPr id="9808" name="Drop Down 592" hidden="1">
              <a:extLst>
                <a:ext uri="{63B3BB69-23CF-44E3-9099-C40C66FF867C}">
                  <a14:compatExt spid="_x0000_s9808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20</xdr:row>
          <xdr:rowOff>9525</xdr:rowOff>
        </xdr:from>
        <xdr:to>
          <xdr:col>15</xdr:col>
          <xdr:colOff>9525</xdr:colOff>
          <xdr:row>20</xdr:row>
          <xdr:rowOff>228600</xdr:rowOff>
        </xdr:to>
        <xdr:sp macro="" textlink="">
          <xdr:nvSpPr>
            <xdr:cNvPr id="9809" name="Drop Down 593" hidden="1">
              <a:extLst>
                <a:ext uri="{63B3BB69-23CF-44E3-9099-C40C66FF867C}">
                  <a14:compatExt spid="_x0000_s9809"/>
                </a:ext>
                <a:ext uri="{FF2B5EF4-FFF2-40B4-BE49-F238E27FC236}">
                  <a16:creationId xmlns="" xmlns:a16="http://schemas.microsoft.com/office/drawing/2014/main" id="{00000000-0008-0000-0000-0000582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>
    <pageSetUpPr fitToPage="1"/>
  </sheetPr>
  <dimension ref="A1:Z45"/>
  <sheetViews>
    <sheetView tabSelected="1" topLeftCell="M1" zoomScale="85" zoomScaleNormal="85" zoomScalePageLayoutView="80" workbookViewId="0">
      <selection activeCell="M25" sqref="M25"/>
    </sheetView>
  </sheetViews>
  <sheetFormatPr baseColWidth="10" defaultColWidth="11.42578125" defaultRowHeight="15" x14ac:dyDescent="0.25"/>
  <cols>
    <col min="1" max="1" width="5.140625" style="1" hidden="1" customWidth="1"/>
    <col min="2" max="2" width="6.7109375" style="1" hidden="1" customWidth="1"/>
    <col min="3" max="3" width="4.140625" style="1" hidden="1" customWidth="1"/>
    <col min="4" max="4" width="9.5703125" style="1" hidden="1" customWidth="1"/>
    <col min="5" max="5" width="8.42578125" style="1" hidden="1" customWidth="1"/>
    <col min="6" max="6" width="8.140625" style="1" hidden="1" customWidth="1"/>
    <col min="7" max="7" width="5.42578125" style="1" customWidth="1"/>
    <col min="8" max="8" width="3.42578125" style="1" hidden="1" customWidth="1"/>
    <col min="9" max="9" width="4.140625" style="1" hidden="1" customWidth="1"/>
    <col min="10" max="10" width="5" style="1" hidden="1" customWidth="1"/>
    <col min="11" max="11" width="13.140625" style="1" customWidth="1"/>
    <col min="12" max="12" width="202" style="1" customWidth="1"/>
    <col min="13" max="13" width="42.5703125" style="1" customWidth="1"/>
    <col min="14" max="14" width="11.42578125" style="17" customWidth="1"/>
    <col min="15" max="15" width="19" style="1" customWidth="1"/>
    <col min="16" max="16" width="37.140625" style="17" customWidth="1"/>
    <col min="17" max="17" width="11.42578125" style="1"/>
    <col min="18" max="18" width="9.85546875" style="1" customWidth="1"/>
    <col min="19" max="19" width="8.42578125" style="1" customWidth="1"/>
    <col min="20" max="20" width="8" style="1" customWidth="1"/>
    <col min="21" max="21" width="7.42578125" style="1" customWidth="1"/>
    <col min="22" max="22" width="9.42578125" style="1" customWidth="1"/>
    <col min="23" max="16384" width="11.42578125" style="1"/>
  </cols>
  <sheetData>
    <row r="1" spans="1:26" ht="15.95" customHeight="1" x14ac:dyDescent="0.25">
      <c r="J1" s="1">
        <v>2</v>
      </c>
      <c r="K1" s="102"/>
      <c r="L1" s="96" t="s">
        <v>182</v>
      </c>
      <c r="M1" s="97"/>
      <c r="N1" s="92" t="s">
        <v>25</v>
      </c>
      <c r="O1" s="92"/>
      <c r="P1" s="93"/>
    </row>
    <row r="2" spans="1:26" ht="15.95" customHeight="1" x14ac:dyDescent="0.25">
      <c r="K2" s="103"/>
      <c r="L2" s="98"/>
      <c r="M2" s="99"/>
      <c r="N2" s="94"/>
      <c r="O2" s="94"/>
      <c r="P2" s="95"/>
    </row>
    <row r="3" spans="1:26" ht="15.95" customHeight="1" x14ac:dyDescent="0.25">
      <c r="K3" s="104"/>
      <c r="L3" s="100"/>
      <c r="M3" s="101"/>
      <c r="N3" s="94"/>
      <c r="O3" s="94"/>
      <c r="P3" s="95"/>
    </row>
    <row r="4" spans="1:26" ht="15.95" customHeight="1" x14ac:dyDescent="0.25">
      <c r="K4" s="23" t="s">
        <v>27</v>
      </c>
      <c r="L4" s="13"/>
      <c r="M4" s="13"/>
      <c r="N4" s="27" t="s">
        <v>24</v>
      </c>
      <c r="O4" s="29"/>
      <c r="P4" s="30"/>
    </row>
    <row r="5" spans="1:26" ht="15.95" customHeight="1" x14ac:dyDescent="0.25">
      <c r="K5" s="23" t="s">
        <v>28</v>
      </c>
      <c r="L5" s="13"/>
      <c r="M5" s="13"/>
      <c r="N5" s="27" t="s">
        <v>24</v>
      </c>
      <c r="O5" s="29"/>
      <c r="P5" s="30"/>
    </row>
    <row r="6" spans="1:26" ht="15.95" customHeight="1" thickBot="1" x14ac:dyDescent="0.35">
      <c r="K6" s="24" t="s">
        <v>29</v>
      </c>
      <c r="L6" s="25"/>
      <c r="M6" s="26"/>
      <c r="N6" s="28" t="s">
        <v>26</v>
      </c>
      <c r="O6" s="31"/>
      <c r="P6" s="32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thickBot="1" x14ac:dyDescent="0.35">
      <c r="A7" s="12">
        <v>4</v>
      </c>
      <c r="B7" s="12"/>
      <c r="C7" s="12"/>
      <c r="D7" s="12"/>
      <c r="E7" s="12"/>
      <c r="F7" s="12"/>
      <c r="G7" s="12"/>
      <c r="H7" s="12">
        <f>Datos!$D$2</f>
        <v>2.91</v>
      </c>
      <c r="I7" s="12"/>
      <c r="J7" s="12"/>
      <c r="K7" s="117" t="s">
        <v>32</v>
      </c>
      <c r="L7" s="118"/>
      <c r="M7" s="118"/>
      <c r="N7" s="118"/>
      <c r="O7" s="118"/>
      <c r="P7" s="119"/>
      <c r="Q7" s="5"/>
      <c r="R7" s="5"/>
      <c r="S7" s="5"/>
      <c r="T7" s="5"/>
      <c r="U7" s="5"/>
      <c r="V7" s="5"/>
      <c r="W7" s="3"/>
      <c r="X7" s="3"/>
      <c r="Y7" s="3"/>
      <c r="Z7" s="3"/>
    </row>
    <row r="8" spans="1:26" ht="18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09" t="s">
        <v>19</v>
      </c>
      <c r="L8" s="113" t="s">
        <v>15</v>
      </c>
      <c r="M8" s="115" t="s">
        <v>184</v>
      </c>
      <c r="N8" s="107" t="s">
        <v>23</v>
      </c>
      <c r="O8" s="111" t="s">
        <v>20</v>
      </c>
      <c r="P8" s="105" t="s">
        <v>21</v>
      </c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" customHeight="1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10"/>
      <c r="L9" s="114"/>
      <c r="M9" s="116"/>
      <c r="N9" s="108"/>
      <c r="O9" s="112"/>
      <c r="P9" s="106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3">
      <c r="A10" s="12">
        <v>1</v>
      </c>
      <c r="B10" s="12"/>
      <c r="C10" s="12"/>
      <c r="D10" s="12"/>
      <c r="E10" s="12"/>
      <c r="F10" s="12"/>
      <c r="G10" s="12">
        <v>293</v>
      </c>
      <c r="H10" s="12">
        <f>IF(OR(A10="",A10&gt;10),"",VLOOKUP(A10,Protecciones,3,FALSE))</f>
        <v>3</v>
      </c>
      <c r="I10" s="12">
        <v>3</v>
      </c>
      <c r="J10" s="12">
        <v>6</v>
      </c>
      <c r="K10" s="33"/>
      <c r="L10" s="19">
        <f t="shared" ref="L10:L21" si="0">IF(OR(G10="",G10&gt;294),"",VLOOKUP(G10,SupSemiTranss,2,FALSE))</f>
        <v>0</v>
      </c>
      <c r="M10" s="7" t="str">
        <f t="shared" ref="M10:M21" si="1">IF(OR(A10="",A10&gt;9),"",VLOOKUP(A10,Protecciones,2,FALSE))</f>
        <v>Sin Proteccion</v>
      </c>
      <c r="N10" s="18">
        <f t="shared" ref="N10:N21" si="2">IF(OR(G10="",G10&gt;293,H10=""),"",VLOOKUP(G10,SupSemiTranss,H10,FALSE))</f>
        <v>0</v>
      </c>
      <c r="O10" s="8" t="str">
        <f>IF(OR(J10="",J10&gt;5),"",VLOOKUP(J10,Orientaciones,2,FALSE))</f>
        <v/>
      </c>
      <c r="P10" s="34">
        <f t="shared" ref="P10:P21" si="3">IF(OR(G10="", G10&gt;293), "", IF(AND(A10=4, OR(J10=2, J10=4), VLOOKUP(G10, SupSemiTranss, 4, FALSE)&gt;0.5), "No protege el alero en esta orientación", IF(OR(A10=1, AND(A10=4, OR(J10=2, J10=3, J10=4, J10=5))), VLOOKUP(G10, SupSemiTranss, 4, FALSE), VLOOKUP(G10, SupSemiTranss, H10+1, FALSE))))</f>
        <v>0</v>
      </c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95" customHeight="1" x14ac:dyDescent="0.3">
      <c r="A11" s="12">
        <v>1</v>
      </c>
      <c r="B11" s="12"/>
      <c r="C11" s="12"/>
      <c r="D11" s="12"/>
      <c r="E11" s="12"/>
      <c r="F11" s="12"/>
      <c r="G11" s="12">
        <v>293</v>
      </c>
      <c r="H11" s="12">
        <f>IF(OR(A11="",A11&gt;10),"",VLOOKUP(A11,Protecciones,3,FALSE))</f>
        <v>3</v>
      </c>
      <c r="I11" s="12">
        <v>3</v>
      </c>
      <c r="J11" s="12">
        <v>6</v>
      </c>
      <c r="K11" s="33"/>
      <c r="L11" s="6">
        <f t="shared" si="0"/>
        <v>0</v>
      </c>
      <c r="M11" s="7" t="str">
        <f t="shared" si="1"/>
        <v>Sin Proteccion</v>
      </c>
      <c r="N11" s="18">
        <f t="shared" si="2"/>
        <v>0</v>
      </c>
      <c r="O11" s="8" t="str">
        <f t="shared" ref="O11:O21" si="4">IF(OR(J11="",J11&gt;5),"",VLOOKUP(J11,Orientaciones,2,FALSE))</f>
        <v/>
      </c>
      <c r="P11" s="34">
        <f t="shared" si="3"/>
        <v>0</v>
      </c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95" customHeight="1" x14ac:dyDescent="0.3">
      <c r="A12" s="12">
        <v>1</v>
      </c>
      <c r="B12" s="12"/>
      <c r="C12" s="12"/>
      <c r="D12" s="12"/>
      <c r="E12" s="12"/>
      <c r="F12" s="12"/>
      <c r="G12" s="12">
        <v>293</v>
      </c>
      <c r="H12" s="12">
        <f t="shared" ref="H12:H21" si="5">IF(OR(A12="",A12&gt;10),"",VLOOKUP(A12,Protecciones,3,FALSE))</f>
        <v>3</v>
      </c>
      <c r="I12" s="12">
        <v>3</v>
      </c>
      <c r="J12" s="12">
        <v>6</v>
      </c>
      <c r="K12" s="33"/>
      <c r="L12" s="6">
        <f t="shared" si="0"/>
        <v>0</v>
      </c>
      <c r="M12" s="7" t="str">
        <f t="shared" si="1"/>
        <v>Sin Proteccion</v>
      </c>
      <c r="N12" s="18">
        <f t="shared" si="2"/>
        <v>0</v>
      </c>
      <c r="O12" s="8" t="str">
        <f>IF(OR(J12="",J12&gt;5),"",VLOOKUP(J12,Orientaciones,2,FALSE))</f>
        <v/>
      </c>
      <c r="P12" s="34">
        <f t="shared" si="3"/>
        <v>0</v>
      </c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95" customHeight="1" x14ac:dyDescent="0.3">
      <c r="A13" s="12">
        <v>1</v>
      </c>
      <c r="B13" s="12"/>
      <c r="C13" s="12"/>
      <c r="D13" s="12"/>
      <c r="E13" s="12"/>
      <c r="F13" s="12"/>
      <c r="G13" s="12">
        <v>293</v>
      </c>
      <c r="H13" s="12">
        <f t="shared" si="5"/>
        <v>3</v>
      </c>
      <c r="I13" s="12">
        <v>3</v>
      </c>
      <c r="J13" s="12">
        <v>6</v>
      </c>
      <c r="K13" s="33"/>
      <c r="L13" s="6">
        <f t="shared" si="0"/>
        <v>0</v>
      </c>
      <c r="M13" s="7" t="str">
        <f t="shared" si="1"/>
        <v>Sin Proteccion</v>
      </c>
      <c r="N13" s="18">
        <f t="shared" si="2"/>
        <v>0</v>
      </c>
      <c r="O13" s="8" t="str">
        <f t="shared" si="4"/>
        <v/>
      </c>
      <c r="P13" s="34">
        <f t="shared" si="3"/>
        <v>0</v>
      </c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95" customHeight="1" x14ac:dyDescent="0.3">
      <c r="A14" s="12">
        <v>1</v>
      </c>
      <c r="B14" s="12"/>
      <c r="C14" s="12"/>
      <c r="D14" s="12"/>
      <c r="E14" s="12"/>
      <c r="F14" s="12"/>
      <c r="G14" s="12">
        <v>293</v>
      </c>
      <c r="H14" s="12">
        <f t="shared" si="5"/>
        <v>3</v>
      </c>
      <c r="I14" s="12">
        <v>3</v>
      </c>
      <c r="J14" s="12">
        <v>6</v>
      </c>
      <c r="K14" s="33"/>
      <c r="L14" s="6">
        <f t="shared" si="0"/>
        <v>0</v>
      </c>
      <c r="M14" s="7" t="str">
        <f t="shared" si="1"/>
        <v>Sin Proteccion</v>
      </c>
      <c r="N14" s="18">
        <f t="shared" si="2"/>
        <v>0</v>
      </c>
      <c r="O14" s="8" t="str">
        <f t="shared" si="4"/>
        <v/>
      </c>
      <c r="P14" s="34">
        <f t="shared" si="3"/>
        <v>0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95" customHeight="1" x14ac:dyDescent="0.3">
      <c r="A15" s="12">
        <v>1</v>
      </c>
      <c r="B15" s="12"/>
      <c r="C15" s="12"/>
      <c r="D15" s="12"/>
      <c r="E15" s="12"/>
      <c r="F15" s="12"/>
      <c r="G15" s="12">
        <v>293</v>
      </c>
      <c r="H15" s="12">
        <f t="shared" si="5"/>
        <v>3</v>
      </c>
      <c r="I15" s="12">
        <v>3</v>
      </c>
      <c r="J15" s="12">
        <v>6</v>
      </c>
      <c r="K15" s="33"/>
      <c r="L15" s="6">
        <f t="shared" si="0"/>
        <v>0</v>
      </c>
      <c r="M15" s="7" t="str">
        <f t="shared" si="1"/>
        <v>Sin Proteccion</v>
      </c>
      <c r="N15" s="18">
        <f t="shared" si="2"/>
        <v>0</v>
      </c>
      <c r="O15" s="8" t="str">
        <f t="shared" si="4"/>
        <v/>
      </c>
      <c r="P15" s="34">
        <f t="shared" si="3"/>
        <v>0</v>
      </c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95" customHeight="1" x14ac:dyDescent="0.3">
      <c r="A16" s="12">
        <v>1</v>
      </c>
      <c r="B16" s="12"/>
      <c r="C16" s="12"/>
      <c r="D16" s="12"/>
      <c r="E16" s="12"/>
      <c r="F16" s="12"/>
      <c r="G16" s="12">
        <v>293</v>
      </c>
      <c r="H16" s="12">
        <f t="shared" si="5"/>
        <v>3</v>
      </c>
      <c r="I16" s="12">
        <v>3</v>
      </c>
      <c r="J16" s="12">
        <v>6</v>
      </c>
      <c r="K16" s="33"/>
      <c r="L16" s="6">
        <f t="shared" si="0"/>
        <v>0</v>
      </c>
      <c r="M16" s="7" t="str">
        <f t="shared" si="1"/>
        <v>Sin Proteccion</v>
      </c>
      <c r="N16" s="18">
        <f t="shared" si="2"/>
        <v>0</v>
      </c>
      <c r="O16" s="8" t="str">
        <f t="shared" si="4"/>
        <v/>
      </c>
      <c r="P16" s="34">
        <f t="shared" si="3"/>
        <v>0</v>
      </c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95" customHeight="1" x14ac:dyDescent="0.3">
      <c r="A17" s="12">
        <v>1</v>
      </c>
      <c r="B17" s="12"/>
      <c r="C17" s="12"/>
      <c r="D17" s="12"/>
      <c r="E17" s="12"/>
      <c r="F17" s="12"/>
      <c r="G17" s="12">
        <v>293</v>
      </c>
      <c r="H17" s="12">
        <f t="shared" si="5"/>
        <v>3</v>
      </c>
      <c r="I17" s="12">
        <v>3</v>
      </c>
      <c r="J17" s="12">
        <v>6</v>
      </c>
      <c r="K17" s="33"/>
      <c r="L17" s="6">
        <f t="shared" si="0"/>
        <v>0</v>
      </c>
      <c r="M17" s="7" t="str">
        <f t="shared" si="1"/>
        <v>Sin Proteccion</v>
      </c>
      <c r="N17" s="18">
        <f t="shared" si="2"/>
        <v>0</v>
      </c>
      <c r="O17" s="8" t="str">
        <f t="shared" si="4"/>
        <v/>
      </c>
      <c r="P17" s="34">
        <f t="shared" si="3"/>
        <v>0</v>
      </c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95" customHeight="1" x14ac:dyDescent="0.3">
      <c r="A18" s="12">
        <v>1</v>
      </c>
      <c r="B18" s="12"/>
      <c r="C18" s="12"/>
      <c r="D18" s="12"/>
      <c r="E18" s="12"/>
      <c r="F18" s="12"/>
      <c r="G18" s="12">
        <v>293</v>
      </c>
      <c r="H18" s="12">
        <f t="shared" si="5"/>
        <v>3</v>
      </c>
      <c r="I18" s="12">
        <v>3</v>
      </c>
      <c r="J18" s="12">
        <v>6</v>
      </c>
      <c r="K18" s="33"/>
      <c r="L18" s="6">
        <f t="shared" si="0"/>
        <v>0</v>
      </c>
      <c r="M18" s="7" t="str">
        <f t="shared" si="1"/>
        <v>Sin Proteccion</v>
      </c>
      <c r="N18" s="18">
        <f t="shared" si="2"/>
        <v>0</v>
      </c>
      <c r="O18" s="8" t="str">
        <f t="shared" si="4"/>
        <v/>
      </c>
      <c r="P18" s="34">
        <f t="shared" si="3"/>
        <v>0</v>
      </c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95" customHeight="1" x14ac:dyDescent="0.3">
      <c r="A19" s="12">
        <v>1</v>
      </c>
      <c r="B19" s="12"/>
      <c r="C19" s="12"/>
      <c r="D19" s="12"/>
      <c r="E19" s="12"/>
      <c r="F19" s="12"/>
      <c r="G19" s="12">
        <v>293</v>
      </c>
      <c r="H19" s="12">
        <f t="shared" si="5"/>
        <v>3</v>
      </c>
      <c r="I19" s="12">
        <v>3</v>
      </c>
      <c r="J19" s="12">
        <v>6</v>
      </c>
      <c r="K19" s="33"/>
      <c r="L19" s="6">
        <f t="shared" si="0"/>
        <v>0</v>
      </c>
      <c r="M19" s="7" t="str">
        <f t="shared" si="1"/>
        <v>Sin Proteccion</v>
      </c>
      <c r="N19" s="18">
        <f t="shared" si="2"/>
        <v>0</v>
      </c>
      <c r="O19" s="8" t="str">
        <f t="shared" si="4"/>
        <v/>
      </c>
      <c r="P19" s="34">
        <f t="shared" si="3"/>
        <v>0</v>
      </c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95" customHeight="1" x14ac:dyDescent="0.3">
      <c r="A20" s="12">
        <v>1</v>
      </c>
      <c r="B20" s="12"/>
      <c r="C20" s="12"/>
      <c r="D20" s="12"/>
      <c r="E20" s="12"/>
      <c r="F20" s="12"/>
      <c r="G20" s="12">
        <v>293</v>
      </c>
      <c r="H20" s="12">
        <f t="shared" si="5"/>
        <v>3</v>
      </c>
      <c r="I20" s="12">
        <v>3</v>
      </c>
      <c r="J20" s="12">
        <v>6</v>
      </c>
      <c r="K20" s="33"/>
      <c r="L20" s="6">
        <f t="shared" si="0"/>
        <v>0</v>
      </c>
      <c r="M20" s="7" t="str">
        <f t="shared" si="1"/>
        <v>Sin Proteccion</v>
      </c>
      <c r="N20" s="18">
        <f t="shared" si="2"/>
        <v>0</v>
      </c>
      <c r="O20" s="8" t="str">
        <f t="shared" si="4"/>
        <v/>
      </c>
      <c r="P20" s="34">
        <f t="shared" si="3"/>
        <v>0</v>
      </c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95" customHeight="1" thickBot="1" x14ac:dyDescent="0.35">
      <c r="A21" s="12">
        <v>1</v>
      </c>
      <c r="B21" s="12"/>
      <c r="C21" s="12"/>
      <c r="D21" s="12"/>
      <c r="E21" s="12"/>
      <c r="F21" s="12"/>
      <c r="G21" s="12">
        <v>293</v>
      </c>
      <c r="H21" s="12">
        <f t="shared" si="5"/>
        <v>3</v>
      </c>
      <c r="I21" s="12">
        <v>3</v>
      </c>
      <c r="J21" s="12">
        <v>6</v>
      </c>
      <c r="K21" s="35"/>
      <c r="L21" s="36">
        <f t="shared" si="0"/>
        <v>0</v>
      </c>
      <c r="M21" s="37" t="str">
        <f t="shared" si="1"/>
        <v>Sin Proteccion</v>
      </c>
      <c r="N21" s="18">
        <f t="shared" si="2"/>
        <v>0</v>
      </c>
      <c r="O21" s="38" t="str">
        <f t="shared" si="4"/>
        <v/>
      </c>
      <c r="P21" s="34">
        <f t="shared" si="3"/>
        <v>0</v>
      </c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 x14ac:dyDescent="0.3">
      <c r="K22" s="2" t="str">
        <f>IF(OR(A22="",A22&gt;48),"",VLOOKUP(A22,Protecciones,2,FALSE))</f>
        <v/>
      </c>
      <c r="L22" s="2" t="str">
        <f>IF(OR(G22="",G22&gt;48),"",VLOOKUP(G22,SupSemiTranss,2,FALSE))</f>
        <v/>
      </c>
      <c r="M22" s="9"/>
      <c r="N22" s="16"/>
      <c r="O22" s="3"/>
      <c r="P22" s="16"/>
      <c r="Q22" s="3"/>
      <c r="R22" s="3"/>
      <c r="S22" s="3"/>
      <c r="T22" s="3"/>
      <c r="U22" s="3"/>
      <c r="V22" s="3"/>
      <c r="W22" s="3"/>
    </row>
    <row r="23" spans="1:26" ht="16.5" x14ac:dyDescent="0.3">
      <c r="K23" s="4"/>
      <c r="L23" s="10" t="s">
        <v>340</v>
      </c>
      <c r="M23" s="4"/>
      <c r="N23" s="15"/>
      <c r="O23" s="4"/>
      <c r="P23" s="15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x14ac:dyDescent="0.3">
      <c r="K24" s="10"/>
      <c r="L24" s="4"/>
      <c r="M24" s="4"/>
      <c r="N24" s="15"/>
      <c r="O24" s="4"/>
      <c r="P24" s="15"/>
      <c r="Q24" s="11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K25" s="2"/>
      <c r="L25" s="2"/>
      <c r="M25" s="2"/>
      <c r="N25" s="14"/>
      <c r="O25" s="2"/>
      <c r="P25" s="14"/>
    </row>
    <row r="26" spans="1:26" x14ac:dyDescent="0.25">
      <c r="K26" s="2"/>
      <c r="L26" s="2"/>
      <c r="M26" s="2"/>
      <c r="N26" s="14"/>
      <c r="O26" s="2"/>
      <c r="P26" s="14"/>
    </row>
    <row r="27" spans="1:26" x14ac:dyDescent="0.25">
      <c r="K27" s="2"/>
      <c r="L27" s="2"/>
      <c r="M27" s="2"/>
      <c r="N27" s="14"/>
      <c r="O27" s="2"/>
      <c r="P27" s="14"/>
    </row>
    <row r="28" spans="1:26" x14ac:dyDescent="0.25">
      <c r="K28" s="2"/>
      <c r="L28" s="2"/>
      <c r="M28" s="2"/>
      <c r="N28" s="14"/>
      <c r="O28" s="2"/>
      <c r="P28" s="14"/>
    </row>
    <row r="29" spans="1:26" x14ac:dyDescent="0.25">
      <c r="K29" s="2"/>
      <c r="L29" s="2"/>
      <c r="M29" s="2"/>
      <c r="N29" s="14"/>
      <c r="O29" s="2"/>
      <c r="P29" s="14"/>
    </row>
    <row r="30" spans="1:26" x14ac:dyDescent="0.25">
      <c r="K30" s="2"/>
      <c r="L30" s="2"/>
      <c r="M30" s="2"/>
      <c r="N30" s="14"/>
      <c r="O30" s="2"/>
      <c r="P30" s="14"/>
    </row>
    <row r="31" spans="1:26" x14ac:dyDescent="0.25">
      <c r="K31" s="2"/>
      <c r="L31" s="2"/>
      <c r="M31" s="2"/>
      <c r="N31" s="14"/>
      <c r="O31" s="2"/>
      <c r="P31" s="14"/>
    </row>
    <row r="32" spans="1:26" ht="14.25" customHeight="1" x14ac:dyDescent="0.25">
      <c r="K32" s="2"/>
      <c r="L32" s="2"/>
      <c r="M32" s="2"/>
      <c r="N32" s="14"/>
      <c r="O32" s="2"/>
      <c r="P32" s="14"/>
    </row>
    <row r="33" spans="11:16" x14ac:dyDescent="0.25">
      <c r="K33" s="2"/>
      <c r="L33" s="2"/>
      <c r="M33" s="2"/>
      <c r="N33" s="14"/>
      <c r="O33" s="2"/>
      <c r="P33" s="14"/>
    </row>
    <row r="34" spans="11:16" x14ac:dyDescent="0.25">
      <c r="K34" s="2"/>
      <c r="L34" s="2"/>
      <c r="M34" s="2"/>
      <c r="N34" s="14"/>
      <c r="O34" s="2"/>
      <c r="P34" s="14"/>
    </row>
    <row r="35" spans="11:16" x14ac:dyDescent="0.25">
      <c r="K35" s="2"/>
      <c r="L35" s="2"/>
      <c r="M35" s="2"/>
      <c r="N35" s="14"/>
      <c r="O35" s="2"/>
      <c r="P35" s="14"/>
    </row>
    <row r="36" spans="11:16" x14ac:dyDescent="0.25">
      <c r="K36" s="2"/>
      <c r="L36" s="2"/>
      <c r="M36" s="2"/>
      <c r="N36" s="14"/>
      <c r="O36" s="2"/>
      <c r="P36" s="14"/>
    </row>
    <row r="37" spans="11:16" x14ac:dyDescent="0.25">
      <c r="K37" s="2"/>
      <c r="L37" s="2"/>
      <c r="M37" s="2"/>
      <c r="N37" s="14"/>
      <c r="O37" s="2"/>
      <c r="P37" s="14"/>
    </row>
    <row r="38" spans="11:16" x14ac:dyDescent="0.25">
      <c r="K38" s="2"/>
      <c r="L38" s="2"/>
      <c r="M38" s="2"/>
      <c r="N38" s="14"/>
      <c r="O38" s="2"/>
      <c r="P38" s="14"/>
    </row>
    <row r="39" spans="11:16" x14ac:dyDescent="0.25">
      <c r="K39" s="2"/>
      <c r="L39" s="2"/>
      <c r="M39" s="2"/>
      <c r="N39" s="14"/>
      <c r="O39" s="2"/>
      <c r="P39" s="14"/>
    </row>
    <row r="40" spans="11:16" x14ac:dyDescent="0.25">
      <c r="K40" s="2"/>
      <c r="L40" s="2"/>
      <c r="M40" s="2"/>
      <c r="N40" s="14"/>
      <c r="O40" s="2"/>
      <c r="P40" s="14"/>
    </row>
    <row r="41" spans="11:16" x14ac:dyDescent="0.25">
      <c r="K41" s="2"/>
      <c r="L41" s="2"/>
      <c r="M41" s="2"/>
      <c r="N41" s="14"/>
      <c r="O41" s="2"/>
      <c r="P41" s="14"/>
    </row>
    <row r="42" spans="11:16" x14ac:dyDescent="0.25">
      <c r="K42" s="2"/>
      <c r="L42" s="2"/>
      <c r="M42" s="2"/>
      <c r="N42" s="14"/>
      <c r="O42" s="2"/>
      <c r="P42" s="14"/>
    </row>
    <row r="43" spans="11:16" x14ac:dyDescent="0.25">
      <c r="K43" s="2"/>
      <c r="L43" s="2"/>
      <c r="M43" s="2"/>
      <c r="N43" s="14"/>
      <c r="O43" s="2"/>
      <c r="P43" s="14"/>
    </row>
    <row r="44" spans="11:16" x14ac:dyDescent="0.25">
      <c r="K44" s="2"/>
      <c r="L44" s="2"/>
      <c r="M44" s="2"/>
      <c r="N44" s="14"/>
      <c r="O44" s="2"/>
      <c r="P44" s="14"/>
    </row>
    <row r="45" spans="11:16" x14ac:dyDescent="0.25">
      <c r="K45" s="2"/>
      <c r="L45" s="2"/>
      <c r="M45" s="2"/>
      <c r="N45" s="14"/>
      <c r="O45" s="2"/>
      <c r="P45" s="14"/>
    </row>
  </sheetData>
  <sheetProtection password="A256" sheet="1" objects="1" scenarios="1" formatCells="0" formatColumns="0" formatRows="0" insertColumns="0" insertRows="0" insertHyperlinks="0" deleteColumns="0" deleteRows="0" sort="0" autoFilter="0" pivotTables="0"/>
  <mergeCells count="10">
    <mergeCell ref="N1:P3"/>
    <mergeCell ref="L1:M3"/>
    <mergeCell ref="K1:K3"/>
    <mergeCell ref="P8:P9"/>
    <mergeCell ref="N8:N9"/>
    <mergeCell ref="K8:K9"/>
    <mergeCell ref="O8:O9"/>
    <mergeCell ref="L8:L9"/>
    <mergeCell ref="M8:M9"/>
    <mergeCell ref="K7:P7"/>
  </mergeCells>
  <phoneticPr fontId="3" type="noConversion"/>
  <conditionalFormatting sqref="N10:N21">
    <cfRule type="expression" dxfId="2" priority="4" stopIfTrue="1">
      <formula>IF(N10&gt;=$H$7,TRUE,FALSE)</formula>
    </cfRule>
  </conditionalFormatting>
  <conditionalFormatting sqref="P10:P21">
    <cfRule type="expression" dxfId="1" priority="1">
      <formula>P10="No protege el alero en esta orientación"</formula>
    </cfRule>
    <cfRule type="expression" dxfId="0" priority="3" stopIfTrue="1">
      <formula>IF(P10&gt;IF(J10&gt;5,1000,VLOOKUP(J10,Orientaciones,3,FALSE)),TRUE,FALSE)</formula>
    </cfRule>
  </conditionalFormatting>
  <pageMargins left="0.25" right="0.25" top="0.75" bottom="0.75" header="0.3" footer="0.3"/>
  <pageSetup paperSize="9" scale="46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Solicitud1">
              <controlPr defaultSize="0" print="0" autoLine="0" autoPict="0">
                <anchor moveWithCells="1">
                  <from>
                    <xdr:col>11</xdr:col>
                    <xdr:colOff>0</xdr:colOff>
                    <xdr:row>9</xdr:row>
                    <xdr:rowOff>19050</xdr:rowOff>
                  </from>
                  <to>
                    <xdr:col>12</xdr:col>
                    <xdr:colOff>38100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Drop Down 2">
              <controlPr defaultSize="0" print="0" autoLine="0" autoPict="0">
                <anchor moveWithCells="1">
                  <from>
                    <xdr:col>12</xdr:col>
                    <xdr:colOff>19050</xdr:colOff>
                    <xdr:row>9</xdr:row>
                    <xdr:rowOff>19050</xdr:rowOff>
                  </from>
                  <to>
                    <xdr:col>13</xdr:col>
                    <xdr:colOff>19050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6" name="Drop Down 59">
              <controlPr defaultSize="0" print="0" autoLine="0" autoPict="0">
                <anchor moveWithCells="1">
                  <from>
                    <xdr:col>14</xdr:col>
                    <xdr:colOff>9525</xdr:colOff>
                    <xdr:row>9</xdr:row>
                    <xdr:rowOff>9525</xdr:rowOff>
                  </from>
                  <to>
                    <xdr:col>14</xdr:col>
                    <xdr:colOff>1257300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60" r:id="rId7" name="Drop Down 344">
              <controlPr defaultSize="0" print="0" autoLine="0" autoPict="0">
                <anchor moveWithCells="1">
                  <from>
                    <xdr:col>14</xdr:col>
                    <xdr:colOff>19050</xdr:colOff>
                    <xdr:row>10</xdr:row>
                    <xdr:rowOff>9525</xdr:rowOff>
                  </from>
                  <to>
                    <xdr:col>15</xdr:col>
                    <xdr:colOff>9525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96" r:id="rId8" name="Drop Down 380">
              <controlPr defaultSize="0" print="0" autoLine="0" autoPict="0">
                <anchor moveWithCells="1">
                  <from>
                    <xdr:col>14</xdr:col>
                    <xdr:colOff>9525</xdr:colOff>
                    <xdr:row>12</xdr:row>
                    <xdr:rowOff>9525</xdr:rowOff>
                  </from>
                  <to>
                    <xdr:col>14</xdr:col>
                    <xdr:colOff>1257300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599" r:id="rId9" name="Drop Down 383">
              <controlPr defaultSize="0" print="0" autoLine="0" autoPict="0">
                <anchor moveWithCells="1">
                  <from>
                    <xdr:col>14</xdr:col>
                    <xdr:colOff>9525</xdr:colOff>
                    <xdr:row>13</xdr:row>
                    <xdr:rowOff>9525</xdr:rowOff>
                  </from>
                  <to>
                    <xdr:col>14</xdr:col>
                    <xdr:colOff>1257300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02" r:id="rId10" name="Drop Down 386">
              <controlPr defaultSize="0" print="0" autoLine="0" autoPict="0">
                <anchor moveWithCells="1">
                  <from>
                    <xdr:col>14</xdr:col>
                    <xdr:colOff>9525</xdr:colOff>
                    <xdr:row>14</xdr:row>
                    <xdr:rowOff>9525</xdr:rowOff>
                  </from>
                  <to>
                    <xdr:col>14</xdr:col>
                    <xdr:colOff>1257300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05" r:id="rId11" name="Drop Down 389">
              <controlPr defaultSize="0" print="0" autoLine="0" autoPict="0">
                <anchor moveWithCells="1">
                  <from>
                    <xdr:col>14</xdr:col>
                    <xdr:colOff>9525</xdr:colOff>
                    <xdr:row>15</xdr:row>
                    <xdr:rowOff>9525</xdr:rowOff>
                  </from>
                  <to>
                    <xdr:col>14</xdr:col>
                    <xdr:colOff>1257300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08" r:id="rId12" name="Drop Down 392">
              <controlPr defaultSize="0" print="0" autoLine="0" autoPict="0">
                <anchor moveWithCells="1">
                  <from>
                    <xdr:col>14</xdr:col>
                    <xdr:colOff>9525</xdr:colOff>
                    <xdr:row>16</xdr:row>
                    <xdr:rowOff>9525</xdr:rowOff>
                  </from>
                  <to>
                    <xdr:col>14</xdr:col>
                    <xdr:colOff>1257300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11" r:id="rId13" name="Drop Down 395">
              <controlPr defaultSize="0" print="0" autoLine="0" autoPict="0">
                <anchor moveWithCells="1">
                  <from>
                    <xdr:col>14</xdr:col>
                    <xdr:colOff>9525</xdr:colOff>
                    <xdr:row>17</xdr:row>
                    <xdr:rowOff>9525</xdr:rowOff>
                  </from>
                  <to>
                    <xdr:col>14</xdr:col>
                    <xdr:colOff>1257300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14" r:id="rId14" name="Drop Down 398">
              <controlPr defaultSize="0" print="0" autoLine="0" autoPict="0">
                <anchor moveWithCells="1">
                  <from>
                    <xdr:col>14</xdr:col>
                    <xdr:colOff>9525</xdr:colOff>
                    <xdr:row>18</xdr:row>
                    <xdr:rowOff>9525</xdr:rowOff>
                  </from>
                  <to>
                    <xdr:col>14</xdr:col>
                    <xdr:colOff>1257300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17" r:id="rId15" name="Drop Down 401">
              <controlPr defaultSize="0" print="0" autoLine="0" autoPict="0">
                <anchor moveWithCells="1">
                  <from>
                    <xdr:col>14</xdr:col>
                    <xdr:colOff>9525</xdr:colOff>
                    <xdr:row>19</xdr:row>
                    <xdr:rowOff>9525</xdr:rowOff>
                  </from>
                  <to>
                    <xdr:col>14</xdr:col>
                    <xdr:colOff>1257300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0" r:id="rId16" name="Drop Down 404">
              <controlPr defaultSize="0" print="0" autoLine="0" autoPict="0">
                <anchor moveWithCells="1">
                  <from>
                    <xdr:col>12</xdr:col>
                    <xdr:colOff>19050</xdr:colOff>
                    <xdr:row>10</xdr:row>
                    <xdr:rowOff>19050</xdr:rowOff>
                  </from>
                  <to>
                    <xdr:col>13</xdr:col>
                    <xdr:colOff>19050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2" r:id="rId17" name="Drop Down 406">
              <controlPr defaultSize="0" print="0" autoLine="0" autoPict="0">
                <anchor moveWithCells="1">
                  <from>
                    <xdr:col>12</xdr:col>
                    <xdr:colOff>19050</xdr:colOff>
                    <xdr:row>11</xdr:row>
                    <xdr:rowOff>19050</xdr:rowOff>
                  </from>
                  <to>
                    <xdr:col>13</xdr:col>
                    <xdr:colOff>19050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4" r:id="rId18" name="Drop Down 408">
              <controlPr defaultSize="0" print="0" autoLine="0" autoPict="0">
                <anchor moveWithCells="1">
                  <from>
                    <xdr:col>12</xdr:col>
                    <xdr:colOff>9525</xdr:colOff>
                    <xdr:row>12</xdr:row>
                    <xdr:rowOff>9525</xdr:rowOff>
                  </from>
                  <to>
                    <xdr:col>13</xdr:col>
                    <xdr:colOff>9525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6" r:id="rId19" name="Drop Down 410">
              <controlPr defaultSize="0" print="0" autoLine="0" autoPict="0">
                <anchor moveWithCells="1">
                  <from>
                    <xdr:col>12</xdr:col>
                    <xdr:colOff>9525</xdr:colOff>
                    <xdr:row>13</xdr:row>
                    <xdr:rowOff>28575</xdr:rowOff>
                  </from>
                  <to>
                    <xdr:col>13</xdr:col>
                    <xdr:colOff>9525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8" r:id="rId20" name="Drop Down 412">
              <controlPr defaultSize="0" print="0" autoLine="0" autoPict="0">
                <anchor moveWithCells="1">
                  <from>
                    <xdr:col>12</xdr:col>
                    <xdr:colOff>9525</xdr:colOff>
                    <xdr:row>14</xdr:row>
                    <xdr:rowOff>28575</xdr:rowOff>
                  </from>
                  <to>
                    <xdr:col>13</xdr:col>
                    <xdr:colOff>9525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30" r:id="rId21" name="Drop Down 414">
              <controlPr defaultSize="0" print="0" autoLine="0" autoPict="0">
                <anchor moveWithCells="1">
                  <from>
                    <xdr:col>12</xdr:col>
                    <xdr:colOff>9525</xdr:colOff>
                    <xdr:row>15</xdr:row>
                    <xdr:rowOff>9525</xdr:rowOff>
                  </from>
                  <to>
                    <xdr:col>13</xdr:col>
                    <xdr:colOff>9525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32" r:id="rId22" name="Drop Down 416">
              <controlPr defaultSize="0" print="0" autoLine="0" autoPict="0">
                <anchor moveWithCells="1">
                  <from>
                    <xdr:col>12</xdr:col>
                    <xdr:colOff>9525</xdr:colOff>
                    <xdr:row>16</xdr:row>
                    <xdr:rowOff>0</xdr:rowOff>
                  </from>
                  <to>
                    <xdr:col>13</xdr:col>
                    <xdr:colOff>9525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34" r:id="rId23" name="Drop Down 418">
              <controlPr defaultSize="0" print="0" autoLine="0" autoPict="0">
                <anchor moveWithCells="1">
                  <from>
                    <xdr:col>12</xdr:col>
                    <xdr:colOff>9525</xdr:colOff>
                    <xdr:row>17</xdr:row>
                    <xdr:rowOff>0</xdr:rowOff>
                  </from>
                  <to>
                    <xdr:col>13</xdr:col>
                    <xdr:colOff>9525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36" r:id="rId24" name="Drop Down 420">
              <controlPr defaultSize="0" print="0" autoLine="0" autoPict="0">
                <anchor moveWithCells="1">
                  <from>
                    <xdr:col>12</xdr:col>
                    <xdr:colOff>9525</xdr:colOff>
                    <xdr:row>18</xdr:row>
                    <xdr:rowOff>28575</xdr:rowOff>
                  </from>
                  <to>
                    <xdr:col>13</xdr:col>
                    <xdr:colOff>9525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0" r:id="rId25" name="Drop Down 444">
              <controlPr defaultSize="0" print="0" autoLine="0" autoPict="0">
                <anchor moveWithCells="1">
                  <from>
                    <xdr:col>12</xdr:col>
                    <xdr:colOff>9525</xdr:colOff>
                    <xdr:row>19</xdr:row>
                    <xdr:rowOff>28575</xdr:rowOff>
                  </from>
                  <to>
                    <xdr:col>13</xdr:col>
                    <xdr:colOff>9525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62" r:id="rId26" name="Drop Down 446">
              <controlPr defaultSize="0" print="0" autoLine="0" autoPict="0">
                <anchor moveWithCells="1">
                  <from>
                    <xdr:col>12</xdr:col>
                    <xdr:colOff>0</xdr:colOff>
                    <xdr:row>20</xdr:row>
                    <xdr:rowOff>28575</xdr:rowOff>
                  </from>
                  <to>
                    <xdr:col>13</xdr:col>
                    <xdr:colOff>9525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75" r:id="rId27" name="Drop Down 459">
              <controlPr defaultSize="0" print="0" autoLine="0" autoPict="0">
                <anchor moveWithCells="1">
                  <from>
                    <xdr:col>14</xdr:col>
                    <xdr:colOff>9525</xdr:colOff>
                    <xdr:row>20</xdr:row>
                    <xdr:rowOff>9525</xdr:rowOff>
                  </from>
                  <to>
                    <xdr:col>14</xdr:col>
                    <xdr:colOff>1257300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16" r:id="rId28" name="Drop Down 500">
              <controlPr defaultSize="0" print="0" autoLine="0" autoPict="0">
                <anchor moveWithCells="1">
                  <from>
                    <xdr:col>14</xdr:col>
                    <xdr:colOff>28575</xdr:colOff>
                    <xdr:row>11</xdr:row>
                    <xdr:rowOff>0</xdr:rowOff>
                  </from>
                  <to>
                    <xdr:col>15</xdr:col>
                    <xdr:colOff>9525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17" r:id="rId29" name="Drop Down 501">
              <controlPr defaultSize="0" print="0" autoLine="0" autoPict="0">
                <anchor moveWithCells="1">
                  <from>
                    <xdr:col>11</xdr:col>
                    <xdr:colOff>0</xdr:colOff>
                    <xdr:row>10</xdr:row>
                    <xdr:rowOff>9525</xdr:rowOff>
                  </from>
                  <to>
                    <xdr:col>12</xdr:col>
                    <xdr:colOff>9525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18" r:id="rId30" name="Drop Down 502">
              <controlPr defaultSize="0" print="0" autoLine="0" autoPict="0">
                <anchor moveWithCells="1">
                  <from>
                    <xdr:col>11</xdr:col>
                    <xdr:colOff>0</xdr:colOff>
                    <xdr:row>11</xdr:row>
                    <xdr:rowOff>9525</xdr:rowOff>
                  </from>
                  <to>
                    <xdr:col>12</xdr:col>
                    <xdr:colOff>9525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19" r:id="rId31" name="Drop Down 503">
              <controlPr defaultSize="0" print="0" autoLine="0" autoPict="0">
                <anchor moveWithCells="1">
                  <from>
                    <xdr:col>11</xdr:col>
                    <xdr:colOff>0</xdr:colOff>
                    <xdr:row>12</xdr:row>
                    <xdr:rowOff>9525</xdr:rowOff>
                  </from>
                  <to>
                    <xdr:col>12</xdr:col>
                    <xdr:colOff>9525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2" r:id="rId32" name="Drop Down 506">
              <controlPr defaultSize="0" print="0" autoLine="0" autoPict="0">
                <anchor moveWithCells="1">
                  <from>
                    <xdr:col>11</xdr:col>
                    <xdr:colOff>0</xdr:colOff>
                    <xdr:row>13</xdr:row>
                    <xdr:rowOff>9525</xdr:rowOff>
                  </from>
                  <to>
                    <xdr:col>12</xdr:col>
                    <xdr:colOff>19050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3" r:id="rId33" name="Drop Down 507">
              <controlPr defaultSize="0" print="0" autoLine="0" autoPict="0">
                <anchor moveWithCells="1">
                  <from>
                    <xdr:col>11</xdr:col>
                    <xdr:colOff>0</xdr:colOff>
                    <xdr:row>14</xdr:row>
                    <xdr:rowOff>9525</xdr:rowOff>
                  </from>
                  <to>
                    <xdr:col>12</xdr:col>
                    <xdr:colOff>9525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4" r:id="rId34" name="Drop Down 508">
              <controlPr defaultSize="0" print="0" autoLine="0" autoPict="0">
                <anchor moveWithCells="1">
                  <from>
                    <xdr:col>11</xdr:col>
                    <xdr:colOff>0</xdr:colOff>
                    <xdr:row>15</xdr:row>
                    <xdr:rowOff>19050</xdr:rowOff>
                  </from>
                  <to>
                    <xdr:col>12</xdr:col>
                    <xdr:colOff>19050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5" r:id="rId35" name="Drop Down 509">
              <controlPr defaultSize="0" print="0" autoLine="0" autoPict="0">
                <anchor moveWithCells="1">
                  <from>
                    <xdr:col>11</xdr:col>
                    <xdr:colOff>0</xdr:colOff>
                    <xdr:row>16</xdr:row>
                    <xdr:rowOff>19050</xdr:rowOff>
                  </from>
                  <to>
                    <xdr:col>12</xdr:col>
                    <xdr:colOff>19050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6" r:id="rId36" name="Drop Down 510">
              <controlPr defaultSize="0" print="0" autoLine="0" autoPict="0">
                <anchor moveWithCells="1">
                  <from>
                    <xdr:col>11</xdr:col>
                    <xdr:colOff>0</xdr:colOff>
                    <xdr:row>17</xdr:row>
                    <xdr:rowOff>19050</xdr:rowOff>
                  </from>
                  <to>
                    <xdr:col>12</xdr:col>
                    <xdr:colOff>9525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7" r:id="rId37" name="Drop Down 511">
              <controlPr defaultSize="0" print="0" autoLine="0" autoPict="0">
                <anchor moveWithCells="1">
                  <from>
                    <xdr:col>11</xdr:col>
                    <xdr:colOff>0</xdr:colOff>
                    <xdr:row>18</xdr:row>
                    <xdr:rowOff>19050</xdr:rowOff>
                  </from>
                  <to>
                    <xdr:col>12</xdr:col>
                    <xdr:colOff>28575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8" r:id="rId38" name="Drop Down 512">
              <controlPr defaultSize="0" print="0" autoLine="0" autoPict="0">
                <anchor moveWithCells="1">
                  <from>
                    <xdr:col>11</xdr:col>
                    <xdr:colOff>0</xdr:colOff>
                    <xdr:row>19</xdr:row>
                    <xdr:rowOff>19050</xdr:rowOff>
                  </from>
                  <to>
                    <xdr:col>12</xdr:col>
                    <xdr:colOff>28575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9" r:id="rId39" name="Drop Down 513">
              <controlPr defaultSize="0" print="0" autoLine="0" autoPict="0">
                <anchor moveWithCells="1">
                  <from>
                    <xdr:col>11</xdr:col>
                    <xdr:colOff>0</xdr:colOff>
                    <xdr:row>20</xdr:row>
                    <xdr:rowOff>9525</xdr:rowOff>
                  </from>
                  <to>
                    <xdr:col>12</xdr:col>
                    <xdr:colOff>9525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30" r:id="rId40" name="Drop Down 514">
              <controlPr defaultSize="0" print="0" autoLine="0" autoPict="0">
                <anchor moveWithCells="1">
                  <from>
                    <xdr:col>12</xdr:col>
                    <xdr:colOff>19050</xdr:colOff>
                    <xdr:row>10</xdr:row>
                    <xdr:rowOff>19050</xdr:rowOff>
                  </from>
                  <to>
                    <xdr:col>13</xdr:col>
                    <xdr:colOff>19050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31" r:id="rId41" name="Drop Down 515">
              <controlPr defaultSize="0" print="0" autoLine="0" autoPict="0">
                <anchor moveWithCells="1">
                  <from>
                    <xdr:col>12</xdr:col>
                    <xdr:colOff>19050</xdr:colOff>
                    <xdr:row>11</xdr:row>
                    <xdr:rowOff>19050</xdr:rowOff>
                  </from>
                  <to>
                    <xdr:col>13</xdr:col>
                    <xdr:colOff>19050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32" r:id="rId42" name="Drop Down 516">
              <controlPr defaultSize="0" print="0" autoLine="0" autoPict="0">
                <anchor moveWithCells="1">
                  <from>
                    <xdr:col>12</xdr:col>
                    <xdr:colOff>19050</xdr:colOff>
                    <xdr:row>12</xdr:row>
                    <xdr:rowOff>19050</xdr:rowOff>
                  </from>
                  <to>
                    <xdr:col>13</xdr:col>
                    <xdr:colOff>19050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33" r:id="rId43" name="Drop Down 517">
              <controlPr defaultSize="0" print="0" autoLine="0" autoPict="0">
                <anchor moveWithCells="1">
                  <from>
                    <xdr:col>12</xdr:col>
                    <xdr:colOff>19050</xdr:colOff>
                    <xdr:row>13</xdr:row>
                    <xdr:rowOff>19050</xdr:rowOff>
                  </from>
                  <to>
                    <xdr:col>13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34" r:id="rId44" name="Drop Down 518">
              <controlPr defaultSize="0" print="0" autoLine="0" autoPict="0">
                <anchor moveWithCells="1">
                  <from>
                    <xdr:col>12</xdr:col>
                    <xdr:colOff>19050</xdr:colOff>
                    <xdr:row>14</xdr:row>
                    <xdr:rowOff>19050</xdr:rowOff>
                  </from>
                  <to>
                    <xdr:col>13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35" r:id="rId45" name="Drop Down 519">
              <controlPr defaultSize="0" print="0" autoLine="0" autoPict="0">
                <anchor moveWithCells="1">
                  <from>
                    <xdr:col>12</xdr:col>
                    <xdr:colOff>19050</xdr:colOff>
                    <xdr:row>15</xdr:row>
                    <xdr:rowOff>19050</xdr:rowOff>
                  </from>
                  <to>
                    <xdr:col>13</xdr:col>
                    <xdr:colOff>19050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36" r:id="rId46" name="Drop Down 520">
              <controlPr defaultSize="0" print="0" autoLine="0" autoPict="0">
                <anchor moveWithCells="1">
                  <from>
                    <xdr:col>12</xdr:col>
                    <xdr:colOff>19050</xdr:colOff>
                    <xdr:row>16</xdr:row>
                    <xdr:rowOff>19050</xdr:rowOff>
                  </from>
                  <to>
                    <xdr:col>13</xdr:col>
                    <xdr:colOff>19050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37" r:id="rId47" name="Drop Down 521">
              <controlPr defaultSize="0" print="0" autoLine="0" autoPict="0">
                <anchor moveWithCells="1">
                  <from>
                    <xdr:col>12</xdr:col>
                    <xdr:colOff>19050</xdr:colOff>
                    <xdr:row>17</xdr:row>
                    <xdr:rowOff>19050</xdr:rowOff>
                  </from>
                  <to>
                    <xdr:col>13</xdr:col>
                    <xdr:colOff>19050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38" r:id="rId48" name="Drop Down 522">
              <controlPr defaultSize="0" print="0" autoLine="0" autoPict="0">
                <anchor moveWithCells="1">
                  <from>
                    <xdr:col>12</xdr:col>
                    <xdr:colOff>19050</xdr:colOff>
                    <xdr:row>18</xdr:row>
                    <xdr:rowOff>19050</xdr:rowOff>
                  </from>
                  <to>
                    <xdr:col>13</xdr:col>
                    <xdr:colOff>19050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39" r:id="rId49" name="Drop Down 523">
              <controlPr defaultSize="0" print="0" autoLine="0" autoPict="0">
                <anchor moveWithCells="1">
                  <from>
                    <xdr:col>12</xdr:col>
                    <xdr:colOff>19050</xdr:colOff>
                    <xdr:row>19</xdr:row>
                    <xdr:rowOff>19050</xdr:rowOff>
                  </from>
                  <to>
                    <xdr:col>13</xdr:col>
                    <xdr:colOff>19050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40" r:id="rId50" name="Drop Down 524">
              <controlPr defaultSize="0" print="0" autoLine="0" autoPict="0">
                <anchor moveWithCells="1">
                  <from>
                    <xdr:col>12</xdr:col>
                    <xdr:colOff>19050</xdr:colOff>
                    <xdr:row>20</xdr:row>
                    <xdr:rowOff>19050</xdr:rowOff>
                  </from>
                  <to>
                    <xdr:col>13</xdr:col>
                    <xdr:colOff>19050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41" r:id="rId51" name="Drop Down 525">
              <controlPr defaultSize="0" print="0" autoLine="0" autoPict="0">
                <anchor moveWithCells="1">
                  <from>
                    <xdr:col>14</xdr:col>
                    <xdr:colOff>19050</xdr:colOff>
                    <xdr:row>9</xdr:row>
                    <xdr:rowOff>9525</xdr:rowOff>
                  </from>
                  <to>
                    <xdr:col>15</xdr:col>
                    <xdr:colOff>9525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42" r:id="rId52" name="Drop Down 526">
              <controlPr defaultSize="0" print="0" autoLine="0" autoPict="0">
                <anchor moveWithCells="1">
                  <from>
                    <xdr:col>14</xdr:col>
                    <xdr:colOff>19050</xdr:colOff>
                    <xdr:row>9</xdr:row>
                    <xdr:rowOff>9525</xdr:rowOff>
                  </from>
                  <to>
                    <xdr:col>15</xdr:col>
                    <xdr:colOff>9525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43" r:id="rId53" name="Drop Down 527">
              <controlPr defaultSize="0" print="0" autoLine="0" autoPict="0">
                <anchor moveWithCells="1">
                  <from>
                    <xdr:col>14</xdr:col>
                    <xdr:colOff>19050</xdr:colOff>
                    <xdr:row>9</xdr:row>
                    <xdr:rowOff>9525</xdr:rowOff>
                  </from>
                  <to>
                    <xdr:col>15</xdr:col>
                    <xdr:colOff>9525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44" r:id="rId54" name="Drop Down 528">
              <controlPr defaultSize="0" print="0" autoLine="0" autoPict="0">
                <anchor moveWithCells="1">
                  <from>
                    <xdr:col>14</xdr:col>
                    <xdr:colOff>19050</xdr:colOff>
                    <xdr:row>10</xdr:row>
                    <xdr:rowOff>9525</xdr:rowOff>
                  </from>
                  <to>
                    <xdr:col>15</xdr:col>
                    <xdr:colOff>9525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45" r:id="rId55" name="Drop Down 529">
              <controlPr defaultSize="0" print="0" autoLine="0" autoPict="0">
                <anchor moveWithCells="1">
                  <from>
                    <xdr:col>14</xdr:col>
                    <xdr:colOff>19050</xdr:colOff>
                    <xdr:row>10</xdr:row>
                    <xdr:rowOff>9525</xdr:rowOff>
                  </from>
                  <to>
                    <xdr:col>15</xdr:col>
                    <xdr:colOff>9525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46" r:id="rId56" name="Drop Down 530">
              <controlPr defaultSize="0" print="0" autoLine="0" autoPict="0">
                <anchor moveWithCells="1">
                  <from>
                    <xdr:col>14</xdr:col>
                    <xdr:colOff>19050</xdr:colOff>
                    <xdr:row>10</xdr:row>
                    <xdr:rowOff>9525</xdr:rowOff>
                  </from>
                  <to>
                    <xdr:col>15</xdr:col>
                    <xdr:colOff>9525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47" r:id="rId57" name="Drop Down 531">
              <controlPr defaultSize="0" print="0" autoLine="0" autoPict="0">
                <anchor moveWithCells="1">
                  <from>
                    <xdr:col>14</xdr:col>
                    <xdr:colOff>19050</xdr:colOff>
                    <xdr:row>11</xdr:row>
                    <xdr:rowOff>9525</xdr:rowOff>
                  </from>
                  <to>
                    <xdr:col>15</xdr:col>
                    <xdr:colOff>9525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48" r:id="rId58" name="Drop Down 532">
              <controlPr defaultSize="0" print="0" autoLine="0" autoPict="0">
                <anchor moveWithCells="1">
                  <from>
                    <xdr:col>14</xdr:col>
                    <xdr:colOff>19050</xdr:colOff>
                    <xdr:row>11</xdr:row>
                    <xdr:rowOff>9525</xdr:rowOff>
                  </from>
                  <to>
                    <xdr:col>15</xdr:col>
                    <xdr:colOff>9525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49" r:id="rId59" name="Drop Down 533">
              <controlPr defaultSize="0" print="0" autoLine="0" autoPict="0">
                <anchor moveWithCells="1">
                  <from>
                    <xdr:col>14</xdr:col>
                    <xdr:colOff>19050</xdr:colOff>
                    <xdr:row>11</xdr:row>
                    <xdr:rowOff>9525</xdr:rowOff>
                  </from>
                  <to>
                    <xdr:col>15</xdr:col>
                    <xdr:colOff>9525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50" r:id="rId60" name="Drop Down 534">
              <controlPr defaultSize="0" print="0" autoLine="0" autoPict="0">
                <anchor moveWithCells="1">
                  <from>
                    <xdr:col>14</xdr:col>
                    <xdr:colOff>19050</xdr:colOff>
                    <xdr:row>12</xdr:row>
                    <xdr:rowOff>9525</xdr:rowOff>
                  </from>
                  <to>
                    <xdr:col>15</xdr:col>
                    <xdr:colOff>9525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51" r:id="rId61" name="Drop Down 535">
              <controlPr defaultSize="0" print="0" autoLine="0" autoPict="0">
                <anchor moveWithCells="1">
                  <from>
                    <xdr:col>14</xdr:col>
                    <xdr:colOff>19050</xdr:colOff>
                    <xdr:row>12</xdr:row>
                    <xdr:rowOff>9525</xdr:rowOff>
                  </from>
                  <to>
                    <xdr:col>15</xdr:col>
                    <xdr:colOff>9525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52" r:id="rId62" name="Drop Down 536">
              <controlPr defaultSize="0" print="0" autoLine="0" autoPict="0">
                <anchor moveWithCells="1">
                  <from>
                    <xdr:col>14</xdr:col>
                    <xdr:colOff>19050</xdr:colOff>
                    <xdr:row>12</xdr:row>
                    <xdr:rowOff>9525</xdr:rowOff>
                  </from>
                  <to>
                    <xdr:col>15</xdr:col>
                    <xdr:colOff>9525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53" r:id="rId63" name="Drop Down 537">
              <controlPr defaultSize="0" print="0" autoLine="0" autoPict="0">
                <anchor moveWithCells="1">
                  <from>
                    <xdr:col>14</xdr:col>
                    <xdr:colOff>19050</xdr:colOff>
                    <xdr:row>13</xdr:row>
                    <xdr:rowOff>9525</xdr:rowOff>
                  </from>
                  <to>
                    <xdr:col>15</xdr:col>
                    <xdr:colOff>9525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54" r:id="rId64" name="Drop Down 538">
              <controlPr defaultSize="0" print="0" autoLine="0" autoPict="0">
                <anchor moveWithCells="1">
                  <from>
                    <xdr:col>14</xdr:col>
                    <xdr:colOff>19050</xdr:colOff>
                    <xdr:row>13</xdr:row>
                    <xdr:rowOff>9525</xdr:rowOff>
                  </from>
                  <to>
                    <xdr:col>15</xdr:col>
                    <xdr:colOff>9525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55" r:id="rId65" name="Drop Down 539">
              <controlPr defaultSize="0" print="0" autoLine="0" autoPict="0">
                <anchor moveWithCells="1">
                  <from>
                    <xdr:col>14</xdr:col>
                    <xdr:colOff>19050</xdr:colOff>
                    <xdr:row>13</xdr:row>
                    <xdr:rowOff>9525</xdr:rowOff>
                  </from>
                  <to>
                    <xdr:col>15</xdr:col>
                    <xdr:colOff>9525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56" r:id="rId66" name="Drop Down 540">
              <controlPr defaultSize="0" print="0" autoLine="0" autoPict="0">
                <anchor moveWithCells="1">
                  <from>
                    <xdr:col>14</xdr:col>
                    <xdr:colOff>19050</xdr:colOff>
                    <xdr:row>14</xdr:row>
                    <xdr:rowOff>9525</xdr:rowOff>
                  </from>
                  <to>
                    <xdr:col>15</xdr:col>
                    <xdr:colOff>9525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57" r:id="rId67" name="Drop Down 541">
              <controlPr defaultSize="0" print="0" autoLine="0" autoPict="0">
                <anchor moveWithCells="1">
                  <from>
                    <xdr:col>14</xdr:col>
                    <xdr:colOff>19050</xdr:colOff>
                    <xdr:row>14</xdr:row>
                    <xdr:rowOff>9525</xdr:rowOff>
                  </from>
                  <to>
                    <xdr:col>15</xdr:col>
                    <xdr:colOff>9525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58" r:id="rId68" name="Drop Down 542">
              <controlPr defaultSize="0" print="0" autoLine="0" autoPict="0">
                <anchor moveWithCells="1">
                  <from>
                    <xdr:col>14</xdr:col>
                    <xdr:colOff>19050</xdr:colOff>
                    <xdr:row>14</xdr:row>
                    <xdr:rowOff>9525</xdr:rowOff>
                  </from>
                  <to>
                    <xdr:col>15</xdr:col>
                    <xdr:colOff>9525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59" r:id="rId69" name="Drop Down 543">
              <controlPr defaultSize="0" print="0" autoLine="0" autoPict="0">
                <anchor moveWithCells="1">
                  <from>
                    <xdr:col>14</xdr:col>
                    <xdr:colOff>19050</xdr:colOff>
                    <xdr:row>15</xdr:row>
                    <xdr:rowOff>9525</xdr:rowOff>
                  </from>
                  <to>
                    <xdr:col>15</xdr:col>
                    <xdr:colOff>9525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60" r:id="rId70" name="Drop Down 544">
              <controlPr defaultSize="0" print="0" autoLine="0" autoPict="0">
                <anchor moveWithCells="1">
                  <from>
                    <xdr:col>14</xdr:col>
                    <xdr:colOff>19050</xdr:colOff>
                    <xdr:row>15</xdr:row>
                    <xdr:rowOff>9525</xdr:rowOff>
                  </from>
                  <to>
                    <xdr:col>15</xdr:col>
                    <xdr:colOff>9525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61" r:id="rId71" name="Drop Down 545">
              <controlPr defaultSize="0" print="0" autoLine="0" autoPict="0">
                <anchor moveWithCells="1">
                  <from>
                    <xdr:col>14</xdr:col>
                    <xdr:colOff>19050</xdr:colOff>
                    <xdr:row>15</xdr:row>
                    <xdr:rowOff>9525</xdr:rowOff>
                  </from>
                  <to>
                    <xdr:col>15</xdr:col>
                    <xdr:colOff>9525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62" r:id="rId72" name="Drop Down 546">
              <controlPr defaultSize="0" print="0" autoLine="0" autoPict="0">
                <anchor moveWithCells="1">
                  <from>
                    <xdr:col>14</xdr:col>
                    <xdr:colOff>19050</xdr:colOff>
                    <xdr:row>16</xdr:row>
                    <xdr:rowOff>9525</xdr:rowOff>
                  </from>
                  <to>
                    <xdr:col>15</xdr:col>
                    <xdr:colOff>9525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63" r:id="rId73" name="Drop Down 547">
              <controlPr defaultSize="0" print="0" autoLine="0" autoPict="0">
                <anchor moveWithCells="1">
                  <from>
                    <xdr:col>14</xdr:col>
                    <xdr:colOff>19050</xdr:colOff>
                    <xdr:row>16</xdr:row>
                    <xdr:rowOff>9525</xdr:rowOff>
                  </from>
                  <to>
                    <xdr:col>15</xdr:col>
                    <xdr:colOff>9525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64" r:id="rId74" name="Drop Down 548">
              <controlPr defaultSize="0" print="0" autoLine="0" autoPict="0">
                <anchor moveWithCells="1">
                  <from>
                    <xdr:col>14</xdr:col>
                    <xdr:colOff>19050</xdr:colOff>
                    <xdr:row>16</xdr:row>
                    <xdr:rowOff>9525</xdr:rowOff>
                  </from>
                  <to>
                    <xdr:col>15</xdr:col>
                    <xdr:colOff>9525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65" r:id="rId75" name="Drop Down 549">
              <controlPr defaultSize="0" print="0" autoLine="0" autoPict="0">
                <anchor moveWithCells="1">
                  <from>
                    <xdr:col>14</xdr:col>
                    <xdr:colOff>19050</xdr:colOff>
                    <xdr:row>17</xdr:row>
                    <xdr:rowOff>9525</xdr:rowOff>
                  </from>
                  <to>
                    <xdr:col>15</xdr:col>
                    <xdr:colOff>9525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66" r:id="rId76" name="Drop Down 550">
              <controlPr defaultSize="0" print="0" autoLine="0" autoPict="0">
                <anchor moveWithCells="1">
                  <from>
                    <xdr:col>14</xdr:col>
                    <xdr:colOff>19050</xdr:colOff>
                    <xdr:row>17</xdr:row>
                    <xdr:rowOff>9525</xdr:rowOff>
                  </from>
                  <to>
                    <xdr:col>15</xdr:col>
                    <xdr:colOff>9525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67" r:id="rId77" name="Drop Down 551">
              <controlPr defaultSize="0" print="0" autoLine="0" autoPict="0">
                <anchor moveWithCells="1">
                  <from>
                    <xdr:col>14</xdr:col>
                    <xdr:colOff>19050</xdr:colOff>
                    <xdr:row>17</xdr:row>
                    <xdr:rowOff>9525</xdr:rowOff>
                  </from>
                  <to>
                    <xdr:col>15</xdr:col>
                    <xdr:colOff>9525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68" r:id="rId78" name="Drop Down 552">
              <controlPr defaultSize="0" print="0" autoLine="0" autoPict="0">
                <anchor moveWithCells="1">
                  <from>
                    <xdr:col>14</xdr:col>
                    <xdr:colOff>19050</xdr:colOff>
                    <xdr:row>18</xdr:row>
                    <xdr:rowOff>9525</xdr:rowOff>
                  </from>
                  <to>
                    <xdr:col>15</xdr:col>
                    <xdr:colOff>9525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69" r:id="rId79" name="Drop Down 553">
              <controlPr defaultSize="0" print="0" autoLine="0" autoPict="0">
                <anchor moveWithCells="1">
                  <from>
                    <xdr:col>14</xdr:col>
                    <xdr:colOff>19050</xdr:colOff>
                    <xdr:row>18</xdr:row>
                    <xdr:rowOff>9525</xdr:rowOff>
                  </from>
                  <to>
                    <xdr:col>15</xdr:col>
                    <xdr:colOff>9525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70" r:id="rId80" name="Drop Down 554">
              <controlPr defaultSize="0" print="0" autoLine="0" autoPict="0">
                <anchor moveWithCells="1">
                  <from>
                    <xdr:col>14</xdr:col>
                    <xdr:colOff>19050</xdr:colOff>
                    <xdr:row>18</xdr:row>
                    <xdr:rowOff>9525</xdr:rowOff>
                  </from>
                  <to>
                    <xdr:col>15</xdr:col>
                    <xdr:colOff>9525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71" r:id="rId81" name="Drop Down 555">
              <controlPr defaultSize="0" print="0" autoLine="0" autoPict="0">
                <anchor moveWithCells="1">
                  <from>
                    <xdr:col>14</xdr:col>
                    <xdr:colOff>19050</xdr:colOff>
                    <xdr:row>19</xdr:row>
                    <xdr:rowOff>9525</xdr:rowOff>
                  </from>
                  <to>
                    <xdr:col>15</xdr:col>
                    <xdr:colOff>9525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72" r:id="rId82" name="Drop Down 556">
              <controlPr defaultSize="0" print="0" autoLine="0" autoPict="0">
                <anchor moveWithCells="1">
                  <from>
                    <xdr:col>14</xdr:col>
                    <xdr:colOff>19050</xdr:colOff>
                    <xdr:row>19</xdr:row>
                    <xdr:rowOff>9525</xdr:rowOff>
                  </from>
                  <to>
                    <xdr:col>15</xdr:col>
                    <xdr:colOff>9525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73" r:id="rId83" name="Drop Down 557">
              <controlPr defaultSize="0" print="0" autoLine="0" autoPict="0">
                <anchor moveWithCells="1">
                  <from>
                    <xdr:col>14</xdr:col>
                    <xdr:colOff>19050</xdr:colOff>
                    <xdr:row>19</xdr:row>
                    <xdr:rowOff>9525</xdr:rowOff>
                  </from>
                  <to>
                    <xdr:col>15</xdr:col>
                    <xdr:colOff>9525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74" r:id="rId84" name="Drop Down 558">
              <controlPr defaultSize="0" print="0" autoLine="0" autoPict="0">
                <anchor moveWithCells="1">
                  <from>
                    <xdr:col>14</xdr:col>
                    <xdr:colOff>19050</xdr:colOff>
                    <xdr:row>20</xdr:row>
                    <xdr:rowOff>9525</xdr:rowOff>
                  </from>
                  <to>
                    <xdr:col>15</xdr:col>
                    <xdr:colOff>9525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75" r:id="rId85" name="Drop Down 559">
              <controlPr defaultSize="0" print="0" autoLine="0" autoPict="0">
                <anchor moveWithCells="1">
                  <from>
                    <xdr:col>14</xdr:col>
                    <xdr:colOff>19050</xdr:colOff>
                    <xdr:row>20</xdr:row>
                    <xdr:rowOff>9525</xdr:rowOff>
                  </from>
                  <to>
                    <xdr:col>15</xdr:col>
                    <xdr:colOff>9525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76" r:id="rId86" name="Drop Down 560">
              <controlPr defaultSize="0" print="0" autoLine="0" autoPict="0">
                <anchor moveWithCells="1">
                  <from>
                    <xdr:col>14</xdr:col>
                    <xdr:colOff>19050</xdr:colOff>
                    <xdr:row>20</xdr:row>
                    <xdr:rowOff>9525</xdr:rowOff>
                  </from>
                  <to>
                    <xdr:col>15</xdr:col>
                    <xdr:colOff>9525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77" r:id="rId87" name="Drop Down 561">
              <controlPr defaultSize="0" print="0" autoLine="0" autoPict="0">
                <anchor moveWithCells="1">
                  <from>
                    <xdr:col>14</xdr:col>
                    <xdr:colOff>19050</xdr:colOff>
                    <xdr:row>10</xdr:row>
                    <xdr:rowOff>9525</xdr:rowOff>
                  </from>
                  <to>
                    <xdr:col>15</xdr:col>
                    <xdr:colOff>9525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78" r:id="rId88" name="Drop Down 562">
              <controlPr defaultSize="0" print="0" autoLine="0" autoPict="0">
                <anchor moveWithCells="1">
                  <from>
                    <xdr:col>14</xdr:col>
                    <xdr:colOff>19050</xdr:colOff>
                    <xdr:row>10</xdr:row>
                    <xdr:rowOff>9525</xdr:rowOff>
                  </from>
                  <to>
                    <xdr:col>15</xdr:col>
                    <xdr:colOff>9525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79" r:id="rId89" name="Drop Down 563">
              <controlPr defaultSize="0" print="0" autoLine="0" autoPict="0">
                <anchor moveWithCells="1">
                  <from>
                    <xdr:col>14</xdr:col>
                    <xdr:colOff>19050</xdr:colOff>
                    <xdr:row>10</xdr:row>
                    <xdr:rowOff>9525</xdr:rowOff>
                  </from>
                  <to>
                    <xdr:col>15</xdr:col>
                    <xdr:colOff>9525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80" r:id="rId90" name="Drop Down 564">
              <controlPr defaultSize="0" print="0" autoLine="0" autoPict="0">
                <anchor moveWithCells="1">
                  <from>
                    <xdr:col>14</xdr:col>
                    <xdr:colOff>19050</xdr:colOff>
                    <xdr:row>11</xdr:row>
                    <xdr:rowOff>9525</xdr:rowOff>
                  </from>
                  <to>
                    <xdr:col>15</xdr:col>
                    <xdr:colOff>9525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81" r:id="rId91" name="Drop Down 565">
              <controlPr defaultSize="0" print="0" autoLine="0" autoPict="0">
                <anchor moveWithCells="1">
                  <from>
                    <xdr:col>14</xdr:col>
                    <xdr:colOff>19050</xdr:colOff>
                    <xdr:row>11</xdr:row>
                    <xdr:rowOff>9525</xdr:rowOff>
                  </from>
                  <to>
                    <xdr:col>15</xdr:col>
                    <xdr:colOff>9525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82" r:id="rId92" name="Drop Down 566">
              <controlPr defaultSize="0" print="0" autoLine="0" autoPict="0">
                <anchor moveWithCells="1">
                  <from>
                    <xdr:col>14</xdr:col>
                    <xdr:colOff>19050</xdr:colOff>
                    <xdr:row>11</xdr:row>
                    <xdr:rowOff>9525</xdr:rowOff>
                  </from>
                  <to>
                    <xdr:col>15</xdr:col>
                    <xdr:colOff>9525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83" r:id="rId93" name="Drop Down 567">
              <controlPr defaultSize="0" print="0" autoLine="0" autoPict="0">
                <anchor moveWithCells="1">
                  <from>
                    <xdr:col>14</xdr:col>
                    <xdr:colOff>19050</xdr:colOff>
                    <xdr:row>12</xdr:row>
                    <xdr:rowOff>9525</xdr:rowOff>
                  </from>
                  <to>
                    <xdr:col>15</xdr:col>
                    <xdr:colOff>9525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84" r:id="rId94" name="Drop Down 568">
              <controlPr defaultSize="0" print="0" autoLine="0" autoPict="0">
                <anchor moveWithCells="1">
                  <from>
                    <xdr:col>14</xdr:col>
                    <xdr:colOff>19050</xdr:colOff>
                    <xdr:row>12</xdr:row>
                    <xdr:rowOff>9525</xdr:rowOff>
                  </from>
                  <to>
                    <xdr:col>15</xdr:col>
                    <xdr:colOff>9525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85" r:id="rId95" name="Drop Down 569">
              <controlPr defaultSize="0" print="0" autoLine="0" autoPict="0">
                <anchor moveWithCells="1">
                  <from>
                    <xdr:col>14</xdr:col>
                    <xdr:colOff>19050</xdr:colOff>
                    <xdr:row>12</xdr:row>
                    <xdr:rowOff>9525</xdr:rowOff>
                  </from>
                  <to>
                    <xdr:col>15</xdr:col>
                    <xdr:colOff>9525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86" r:id="rId96" name="Drop Down 570">
              <controlPr defaultSize="0" print="0" autoLine="0" autoPict="0">
                <anchor moveWithCells="1">
                  <from>
                    <xdr:col>14</xdr:col>
                    <xdr:colOff>19050</xdr:colOff>
                    <xdr:row>13</xdr:row>
                    <xdr:rowOff>9525</xdr:rowOff>
                  </from>
                  <to>
                    <xdr:col>15</xdr:col>
                    <xdr:colOff>9525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87" r:id="rId97" name="Drop Down 571">
              <controlPr defaultSize="0" print="0" autoLine="0" autoPict="0">
                <anchor moveWithCells="1">
                  <from>
                    <xdr:col>14</xdr:col>
                    <xdr:colOff>19050</xdr:colOff>
                    <xdr:row>13</xdr:row>
                    <xdr:rowOff>9525</xdr:rowOff>
                  </from>
                  <to>
                    <xdr:col>15</xdr:col>
                    <xdr:colOff>9525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88" r:id="rId98" name="Drop Down 572">
              <controlPr defaultSize="0" print="0" autoLine="0" autoPict="0">
                <anchor moveWithCells="1">
                  <from>
                    <xdr:col>14</xdr:col>
                    <xdr:colOff>19050</xdr:colOff>
                    <xdr:row>13</xdr:row>
                    <xdr:rowOff>9525</xdr:rowOff>
                  </from>
                  <to>
                    <xdr:col>15</xdr:col>
                    <xdr:colOff>9525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89" r:id="rId99" name="Drop Down 573">
              <controlPr defaultSize="0" print="0" autoLine="0" autoPict="0">
                <anchor moveWithCells="1">
                  <from>
                    <xdr:col>14</xdr:col>
                    <xdr:colOff>19050</xdr:colOff>
                    <xdr:row>14</xdr:row>
                    <xdr:rowOff>9525</xdr:rowOff>
                  </from>
                  <to>
                    <xdr:col>15</xdr:col>
                    <xdr:colOff>9525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0" r:id="rId100" name="Drop Down 574">
              <controlPr defaultSize="0" print="0" autoLine="0" autoPict="0">
                <anchor moveWithCells="1">
                  <from>
                    <xdr:col>14</xdr:col>
                    <xdr:colOff>19050</xdr:colOff>
                    <xdr:row>14</xdr:row>
                    <xdr:rowOff>9525</xdr:rowOff>
                  </from>
                  <to>
                    <xdr:col>15</xdr:col>
                    <xdr:colOff>9525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1" r:id="rId101" name="Drop Down 575">
              <controlPr defaultSize="0" print="0" autoLine="0" autoPict="0">
                <anchor moveWithCells="1">
                  <from>
                    <xdr:col>14</xdr:col>
                    <xdr:colOff>19050</xdr:colOff>
                    <xdr:row>14</xdr:row>
                    <xdr:rowOff>9525</xdr:rowOff>
                  </from>
                  <to>
                    <xdr:col>15</xdr:col>
                    <xdr:colOff>9525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2" r:id="rId102" name="Drop Down 576">
              <controlPr defaultSize="0" print="0" autoLine="0" autoPict="0">
                <anchor moveWithCells="1">
                  <from>
                    <xdr:col>14</xdr:col>
                    <xdr:colOff>19050</xdr:colOff>
                    <xdr:row>15</xdr:row>
                    <xdr:rowOff>9525</xdr:rowOff>
                  </from>
                  <to>
                    <xdr:col>15</xdr:col>
                    <xdr:colOff>9525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3" r:id="rId103" name="Drop Down 577">
              <controlPr defaultSize="0" print="0" autoLine="0" autoPict="0">
                <anchor moveWithCells="1">
                  <from>
                    <xdr:col>14</xdr:col>
                    <xdr:colOff>19050</xdr:colOff>
                    <xdr:row>15</xdr:row>
                    <xdr:rowOff>9525</xdr:rowOff>
                  </from>
                  <to>
                    <xdr:col>15</xdr:col>
                    <xdr:colOff>9525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4" r:id="rId104" name="Drop Down 578">
              <controlPr defaultSize="0" print="0" autoLine="0" autoPict="0">
                <anchor moveWithCells="1">
                  <from>
                    <xdr:col>14</xdr:col>
                    <xdr:colOff>19050</xdr:colOff>
                    <xdr:row>15</xdr:row>
                    <xdr:rowOff>9525</xdr:rowOff>
                  </from>
                  <to>
                    <xdr:col>15</xdr:col>
                    <xdr:colOff>9525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5" r:id="rId105" name="Drop Down 579">
              <controlPr defaultSize="0" print="0" autoLine="0" autoPict="0">
                <anchor moveWithCells="1">
                  <from>
                    <xdr:col>14</xdr:col>
                    <xdr:colOff>19050</xdr:colOff>
                    <xdr:row>16</xdr:row>
                    <xdr:rowOff>9525</xdr:rowOff>
                  </from>
                  <to>
                    <xdr:col>15</xdr:col>
                    <xdr:colOff>9525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6" r:id="rId106" name="Drop Down 580">
              <controlPr defaultSize="0" print="0" autoLine="0" autoPict="0">
                <anchor moveWithCells="1">
                  <from>
                    <xdr:col>14</xdr:col>
                    <xdr:colOff>19050</xdr:colOff>
                    <xdr:row>16</xdr:row>
                    <xdr:rowOff>9525</xdr:rowOff>
                  </from>
                  <to>
                    <xdr:col>15</xdr:col>
                    <xdr:colOff>9525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7" r:id="rId107" name="Drop Down 581">
              <controlPr defaultSize="0" print="0" autoLine="0" autoPict="0">
                <anchor moveWithCells="1">
                  <from>
                    <xdr:col>14</xdr:col>
                    <xdr:colOff>19050</xdr:colOff>
                    <xdr:row>16</xdr:row>
                    <xdr:rowOff>9525</xdr:rowOff>
                  </from>
                  <to>
                    <xdr:col>15</xdr:col>
                    <xdr:colOff>9525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8" r:id="rId108" name="Drop Down 582">
              <controlPr defaultSize="0" print="0" autoLine="0" autoPict="0">
                <anchor moveWithCells="1">
                  <from>
                    <xdr:col>14</xdr:col>
                    <xdr:colOff>19050</xdr:colOff>
                    <xdr:row>17</xdr:row>
                    <xdr:rowOff>9525</xdr:rowOff>
                  </from>
                  <to>
                    <xdr:col>15</xdr:col>
                    <xdr:colOff>9525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99" r:id="rId109" name="Drop Down 583">
              <controlPr defaultSize="0" print="0" autoLine="0" autoPict="0">
                <anchor moveWithCells="1">
                  <from>
                    <xdr:col>14</xdr:col>
                    <xdr:colOff>19050</xdr:colOff>
                    <xdr:row>17</xdr:row>
                    <xdr:rowOff>9525</xdr:rowOff>
                  </from>
                  <to>
                    <xdr:col>15</xdr:col>
                    <xdr:colOff>9525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00" r:id="rId110" name="Drop Down 584">
              <controlPr defaultSize="0" print="0" autoLine="0" autoPict="0">
                <anchor moveWithCells="1">
                  <from>
                    <xdr:col>14</xdr:col>
                    <xdr:colOff>19050</xdr:colOff>
                    <xdr:row>17</xdr:row>
                    <xdr:rowOff>9525</xdr:rowOff>
                  </from>
                  <to>
                    <xdr:col>15</xdr:col>
                    <xdr:colOff>9525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01" r:id="rId111" name="Drop Down 585">
              <controlPr defaultSize="0" print="0" autoLine="0" autoPict="0">
                <anchor moveWithCells="1">
                  <from>
                    <xdr:col>14</xdr:col>
                    <xdr:colOff>19050</xdr:colOff>
                    <xdr:row>18</xdr:row>
                    <xdr:rowOff>9525</xdr:rowOff>
                  </from>
                  <to>
                    <xdr:col>15</xdr:col>
                    <xdr:colOff>9525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02" r:id="rId112" name="Drop Down 586">
              <controlPr defaultSize="0" print="0" autoLine="0" autoPict="0">
                <anchor moveWithCells="1">
                  <from>
                    <xdr:col>14</xdr:col>
                    <xdr:colOff>19050</xdr:colOff>
                    <xdr:row>18</xdr:row>
                    <xdr:rowOff>9525</xdr:rowOff>
                  </from>
                  <to>
                    <xdr:col>15</xdr:col>
                    <xdr:colOff>9525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03" r:id="rId113" name="Drop Down 587">
              <controlPr defaultSize="0" print="0" autoLine="0" autoPict="0">
                <anchor moveWithCells="1">
                  <from>
                    <xdr:col>14</xdr:col>
                    <xdr:colOff>19050</xdr:colOff>
                    <xdr:row>18</xdr:row>
                    <xdr:rowOff>9525</xdr:rowOff>
                  </from>
                  <to>
                    <xdr:col>15</xdr:col>
                    <xdr:colOff>9525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04" r:id="rId114" name="Drop Down 588">
              <controlPr defaultSize="0" print="0" autoLine="0" autoPict="0">
                <anchor moveWithCells="1">
                  <from>
                    <xdr:col>14</xdr:col>
                    <xdr:colOff>19050</xdr:colOff>
                    <xdr:row>19</xdr:row>
                    <xdr:rowOff>9525</xdr:rowOff>
                  </from>
                  <to>
                    <xdr:col>15</xdr:col>
                    <xdr:colOff>9525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05" r:id="rId115" name="Drop Down 589">
              <controlPr defaultSize="0" print="0" autoLine="0" autoPict="0">
                <anchor moveWithCells="1">
                  <from>
                    <xdr:col>14</xdr:col>
                    <xdr:colOff>19050</xdr:colOff>
                    <xdr:row>19</xdr:row>
                    <xdr:rowOff>9525</xdr:rowOff>
                  </from>
                  <to>
                    <xdr:col>15</xdr:col>
                    <xdr:colOff>9525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06" r:id="rId116" name="Drop Down 590">
              <controlPr defaultSize="0" print="0" autoLine="0" autoPict="0">
                <anchor moveWithCells="1">
                  <from>
                    <xdr:col>14</xdr:col>
                    <xdr:colOff>19050</xdr:colOff>
                    <xdr:row>19</xdr:row>
                    <xdr:rowOff>9525</xdr:rowOff>
                  </from>
                  <to>
                    <xdr:col>15</xdr:col>
                    <xdr:colOff>9525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07" r:id="rId117" name="Drop Down 591">
              <controlPr defaultSize="0" print="0" autoLine="0" autoPict="0">
                <anchor moveWithCells="1">
                  <from>
                    <xdr:col>14</xdr:col>
                    <xdr:colOff>19050</xdr:colOff>
                    <xdr:row>20</xdr:row>
                    <xdr:rowOff>9525</xdr:rowOff>
                  </from>
                  <to>
                    <xdr:col>15</xdr:col>
                    <xdr:colOff>9525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08" r:id="rId118" name="Drop Down 592">
              <controlPr defaultSize="0" print="0" autoLine="0" autoPict="0">
                <anchor moveWithCells="1">
                  <from>
                    <xdr:col>14</xdr:col>
                    <xdr:colOff>19050</xdr:colOff>
                    <xdr:row>20</xdr:row>
                    <xdr:rowOff>9525</xdr:rowOff>
                  </from>
                  <to>
                    <xdr:col>15</xdr:col>
                    <xdr:colOff>9525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809" r:id="rId119" name="Drop Down 593">
              <controlPr defaultSize="0" print="0" autoLine="0" autoPict="0">
                <anchor moveWithCells="1">
                  <from>
                    <xdr:col>14</xdr:col>
                    <xdr:colOff>19050</xdr:colOff>
                    <xdr:row>20</xdr:row>
                    <xdr:rowOff>9525</xdr:rowOff>
                  </from>
                  <to>
                    <xdr:col>15</xdr:col>
                    <xdr:colOff>9525</xdr:colOff>
                    <xdr:row>20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48"/>
  </sheetPr>
  <dimension ref="A1:W318"/>
  <sheetViews>
    <sheetView view="pageBreakPreview" zoomScale="90" zoomScaleNormal="100" zoomScaleSheetLayoutView="90" workbookViewId="0">
      <pane xSplit="1" ySplit="6" topLeftCell="B289" activePane="bottomRight" state="frozen"/>
      <selection pane="topRight" activeCell="B1" sqref="B1"/>
      <selection pane="bottomLeft" activeCell="A7" sqref="A7"/>
      <selection pane="bottomRight" activeCell="W261" sqref="W261"/>
    </sheetView>
  </sheetViews>
  <sheetFormatPr baseColWidth="10" defaultColWidth="10.85546875" defaultRowHeight="12.75" x14ac:dyDescent="0.2"/>
  <cols>
    <col min="1" max="1" width="12.42578125" style="58" customWidth="1"/>
    <col min="2" max="2" width="4.140625" style="58" bestFit="1" customWidth="1"/>
    <col min="3" max="3" width="71.5703125" style="58" customWidth="1"/>
    <col min="4" max="4" width="10.85546875" style="58" bestFit="1" customWidth="1"/>
    <col min="5" max="5" width="7.28515625" style="58" customWidth="1"/>
    <col min="6" max="6" width="10.85546875" style="58" customWidth="1"/>
    <col min="7" max="7" width="4.5703125" style="58" bestFit="1" customWidth="1"/>
    <col min="8" max="8" width="10.85546875" style="58" bestFit="1" customWidth="1"/>
    <col min="9" max="9" width="4.5703125" style="58" bestFit="1" customWidth="1"/>
    <col min="10" max="10" width="10.85546875" style="58" customWidth="1"/>
    <col min="11" max="11" width="4.5703125" style="58" bestFit="1" customWidth="1"/>
    <col min="12" max="12" width="10.85546875" style="58" customWidth="1"/>
    <col min="13" max="13" width="4.5703125" style="58" bestFit="1" customWidth="1"/>
    <col min="14" max="14" width="10.5703125" style="58" bestFit="1" customWidth="1"/>
    <col min="15" max="15" width="4.5703125" style="58" bestFit="1" customWidth="1"/>
    <col min="16" max="16" width="10.5703125" style="58" bestFit="1" customWidth="1"/>
    <col min="17" max="17" width="4.5703125" style="58" bestFit="1" customWidth="1"/>
    <col min="18" max="18" width="10.5703125" style="58" customWidth="1"/>
    <col min="19" max="19" width="4.5703125" style="58" bestFit="1" customWidth="1"/>
    <col min="20" max="20" width="10.85546875" style="58" customWidth="1"/>
    <col min="21" max="21" width="4.5703125" style="58" bestFit="1" customWidth="1"/>
    <col min="22" max="22" width="17.7109375" style="58" customWidth="1"/>
    <col min="23" max="23" width="5.7109375" style="58" customWidth="1"/>
    <col min="24" max="16384" width="10.85546875" style="58"/>
  </cols>
  <sheetData>
    <row r="1" spans="1:23" ht="51.75" thickBot="1" x14ac:dyDescent="0.25">
      <c r="A1" s="55"/>
      <c r="B1" s="56"/>
      <c r="C1" s="57" t="s">
        <v>30</v>
      </c>
      <c r="D1" s="39" t="s">
        <v>9</v>
      </c>
    </row>
    <row r="2" spans="1:23" ht="13.5" thickBot="1" x14ac:dyDescent="0.25">
      <c r="A2" s="59"/>
      <c r="B2" s="60">
        <v>1</v>
      </c>
      <c r="C2" s="40" t="s">
        <v>10</v>
      </c>
      <c r="D2" s="41">
        <v>2.91</v>
      </c>
    </row>
    <row r="3" spans="1:23" x14ac:dyDescent="0.2"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3" x14ac:dyDescent="0.2">
      <c r="A4" s="130" t="s">
        <v>56</v>
      </c>
      <c r="B4" s="125"/>
      <c r="C4" s="128" t="s">
        <v>15</v>
      </c>
      <c r="D4" s="133" t="s">
        <v>31</v>
      </c>
      <c r="E4" s="134"/>
      <c r="F4" s="135" t="s">
        <v>180</v>
      </c>
      <c r="G4" s="128"/>
      <c r="H4" s="136" t="s">
        <v>39</v>
      </c>
      <c r="I4" s="129"/>
      <c r="J4" s="132" t="s">
        <v>13</v>
      </c>
      <c r="K4" s="132"/>
      <c r="L4" s="132" t="s">
        <v>14</v>
      </c>
      <c r="M4" s="132"/>
      <c r="N4" s="120" t="s">
        <v>40</v>
      </c>
      <c r="O4" s="120"/>
      <c r="P4" s="120" t="s">
        <v>43</v>
      </c>
      <c r="Q4" s="120"/>
      <c r="R4" s="120" t="s">
        <v>54</v>
      </c>
      <c r="S4" s="120"/>
      <c r="T4" s="120" t="s">
        <v>55</v>
      </c>
      <c r="U4" s="120"/>
      <c r="V4" s="42"/>
      <c r="W4" s="42"/>
    </row>
    <row r="5" spans="1:23" ht="25.5" x14ac:dyDescent="0.2">
      <c r="A5" s="131"/>
      <c r="B5" s="126"/>
      <c r="C5" s="128"/>
      <c r="D5" s="62" t="s">
        <v>1</v>
      </c>
      <c r="E5" s="121" t="s">
        <v>0</v>
      </c>
      <c r="F5" s="62" t="s">
        <v>1</v>
      </c>
      <c r="G5" s="121" t="s">
        <v>0</v>
      </c>
      <c r="H5" s="62" t="s">
        <v>1</v>
      </c>
      <c r="I5" s="121" t="s">
        <v>0</v>
      </c>
      <c r="J5" s="62" t="s">
        <v>1</v>
      </c>
      <c r="K5" s="121" t="s">
        <v>0</v>
      </c>
      <c r="L5" s="62" t="s">
        <v>1</v>
      </c>
      <c r="M5" s="121" t="s">
        <v>0</v>
      </c>
      <c r="N5" s="62" t="s">
        <v>1</v>
      </c>
      <c r="O5" s="121" t="s">
        <v>0</v>
      </c>
      <c r="P5" s="62" t="s">
        <v>1</v>
      </c>
      <c r="Q5" s="121" t="s">
        <v>0</v>
      </c>
      <c r="R5" s="62" t="s">
        <v>1</v>
      </c>
      <c r="S5" s="121" t="s">
        <v>0</v>
      </c>
      <c r="T5" s="62" t="s">
        <v>1</v>
      </c>
      <c r="U5" s="121" t="s">
        <v>0</v>
      </c>
      <c r="V5" s="63"/>
      <c r="W5" s="43"/>
    </row>
    <row r="6" spans="1:23" x14ac:dyDescent="0.2">
      <c r="A6" s="131"/>
      <c r="B6" s="127"/>
      <c r="C6" s="129"/>
      <c r="D6" s="83" t="s">
        <v>2</v>
      </c>
      <c r="E6" s="121"/>
      <c r="F6" s="64" t="s">
        <v>2</v>
      </c>
      <c r="G6" s="121"/>
      <c r="H6" s="64" t="s">
        <v>2</v>
      </c>
      <c r="I6" s="121"/>
      <c r="J6" s="64" t="s">
        <v>2</v>
      </c>
      <c r="K6" s="121"/>
      <c r="L6" s="64" t="s">
        <v>2</v>
      </c>
      <c r="M6" s="121"/>
      <c r="N6" s="64" t="s">
        <v>2</v>
      </c>
      <c r="O6" s="121"/>
      <c r="P6" s="64" t="s">
        <v>2</v>
      </c>
      <c r="Q6" s="121"/>
      <c r="R6" s="64" t="s">
        <v>2</v>
      </c>
      <c r="S6" s="121"/>
      <c r="T6" s="64" t="s">
        <v>2</v>
      </c>
      <c r="U6" s="121"/>
      <c r="V6" s="65"/>
      <c r="W6" s="43"/>
    </row>
    <row r="7" spans="1:23" x14ac:dyDescent="0.2">
      <c r="A7" s="66">
        <v>0.88</v>
      </c>
      <c r="B7" s="67">
        <v>1</v>
      </c>
      <c r="C7" s="44" t="s">
        <v>45</v>
      </c>
      <c r="D7" s="82">
        <v>5.7</v>
      </c>
      <c r="E7" s="86">
        <v>0.88</v>
      </c>
      <c r="F7" s="68">
        <f t="shared" ref="F7:F134" si="0">D7*0.49</f>
        <v>2.7930000000000001</v>
      </c>
      <c r="G7" s="48">
        <f>E7*0.22</f>
        <v>0.19359999999999999</v>
      </c>
      <c r="H7" s="48">
        <f>D7</f>
        <v>5.7</v>
      </c>
      <c r="I7" s="48">
        <f>E7*0.25</f>
        <v>0.22</v>
      </c>
      <c r="J7" s="48">
        <f>D7</f>
        <v>5.7</v>
      </c>
      <c r="K7" s="48">
        <v>0.45</v>
      </c>
      <c r="L7" s="48">
        <f>D7</f>
        <v>5.7</v>
      </c>
      <c r="M7" s="48">
        <f>E7*0.3</f>
        <v>0.26400000000000001</v>
      </c>
      <c r="N7" s="48">
        <f>D7</f>
        <v>5.7</v>
      </c>
      <c r="O7" s="48">
        <f>E7*0.25</f>
        <v>0.22</v>
      </c>
      <c r="P7" s="48">
        <f>D7</f>
        <v>5.7</v>
      </c>
      <c r="Q7" s="48">
        <f>E7*0.25</f>
        <v>0.22</v>
      </c>
      <c r="R7" s="48">
        <f>D7-0.8</f>
        <v>4.9000000000000004</v>
      </c>
      <c r="S7" s="48">
        <f>E7*0.25</f>
        <v>0.22</v>
      </c>
      <c r="T7" s="68">
        <f>D7*0.49</f>
        <v>2.7930000000000001</v>
      </c>
      <c r="U7" s="48">
        <f>E7*0.22</f>
        <v>0.19359999999999999</v>
      </c>
      <c r="V7" s="69"/>
      <c r="W7" s="69"/>
    </row>
    <row r="8" spans="1:23" x14ac:dyDescent="0.2">
      <c r="A8" s="66">
        <v>0.84</v>
      </c>
      <c r="B8" s="67">
        <v>2</v>
      </c>
      <c r="C8" s="44" t="s">
        <v>46</v>
      </c>
      <c r="D8" s="82">
        <v>5.7</v>
      </c>
      <c r="E8" s="86">
        <v>0.84</v>
      </c>
      <c r="F8" s="68">
        <f t="shared" si="0"/>
        <v>2.7930000000000001</v>
      </c>
      <c r="G8" s="48">
        <f t="shared" ref="G8:G134" si="1">E8*0.22</f>
        <v>0.18479999999999999</v>
      </c>
      <c r="H8" s="48">
        <f t="shared" ref="H8:H134" si="2">D8</f>
        <v>5.7</v>
      </c>
      <c r="I8" s="48">
        <f t="shared" ref="I8:I134" si="3">E8*0.25</f>
        <v>0.21</v>
      </c>
      <c r="J8" s="48">
        <f t="shared" ref="J8:J134" si="4">D8</f>
        <v>5.7</v>
      </c>
      <c r="K8" s="48">
        <v>0.45</v>
      </c>
      <c r="L8" s="48">
        <f t="shared" ref="L8:L134" si="5">D8</f>
        <v>5.7</v>
      </c>
      <c r="M8" s="48">
        <f t="shared" ref="M8:M134" si="6">E8*0.3</f>
        <v>0.252</v>
      </c>
      <c r="N8" s="48">
        <f t="shared" ref="N8:N134" si="7">D8</f>
        <v>5.7</v>
      </c>
      <c r="O8" s="48">
        <f t="shared" ref="O8:O134" si="8">E8*0.25</f>
        <v>0.21</v>
      </c>
      <c r="P8" s="48">
        <f t="shared" ref="P8:P134" si="9">D8</f>
        <v>5.7</v>
      </c>
      <c r="Q8" s="48">
        <f t="shared" ref="Q8:Q134" si="10">E8*0.25</f>
        <v>0.21</v>
      </c>
      <c r="R8" s="48">
        <f t="shared" ref="R8:R134" si="11">D8-0.8</f>
        <v>4.9000000000000004</v>
      </c>
      <c r="S8" s="48">
        <f t="shared" ref="S8:S134" si="12">E8*0.25</f>
        <v>0.21</v>
      </c>
      <c r="T8" s="68">
        <f t="shared" ref="T8:T134" si="13">D8*0.49</f>
        <v>2.7930000000000001</v>
      </c>
      <c r="U8" s="48">
        <f t="shared" ref="U8:U134" si="14">E8*0.22</f>
        <v>0.18479999999999999</v>
      </c>
      <c r="V8" s="69"/>
      <c r="W8" s="69"/>
    </row>
    <row r="9" spans="1:23" x14ac:dyDescent="0.2">
      <c r="A9" s="66">
        <v>0.82</v>
      </c>
      <c r="B9" s="67">
        <v>3</v>
      </c>
      <c r="C9" s="44" t="s">
        <v>47</v>
      </c>
      <c r="D9" s="82">
        <v>5.7</v>
      </c>
      <c r="E9" s="86">
        <v>0.82</v>
      </c>
      <c r="F9" s="68">
        <f t="shared" si="0"/>
        <v>2.7930000000000001</v>
      </c>
      <c r="G9" s="48">
        <f t="shared" si="1"/>
        <v>0.18039999999999998</v>
      </c>
      <c r="H9" s="48">
        <f t="shared" si="2"/>
        <v>5.7</v>
      </c>
      <c r="I9" s="48">
        <f t="shared" si="3"/>
        <v>0.20499999999999999</v>
      </c>
      <c r="J9" s="48">
        <f t="shared" si="4"/>
        <v>5.7</v>
      </c>
      <c r="K9" s="48">
        <v>0.45</v>
      </c>
      <c r="L9" s="48">
        <f t="shared" si="5"/>
        <v>5.7</v>
      </c>
      <c r="M9" s="48">
        <f t="shared" si="6"/>
        <v>0.24599999999999997</v>
      </c>
      <c r="N9" s="48">
        <f t="shared" si="7"/>
        <v>5.7</v>
      </c>
      <c r="O9" s="48">
        <f t="shared" si="8"/>
        <v>0.20499999999999999</v>
      </c>
      <c r="P9" s="48">
        <f t="shared" si="9"/>
        <v>5.7</v>
      </c>
      <c r="Q9" s="48">
        <f t="shared" si="10"/>
        <v>0.20499999999999999</v>
      </c>
      <c r="R9" s="48">
        <f t="shared" si="11"/>
        <v>4.9000000000000004</v>
      </c>
      <c r="S9" s="48">
        <f t="shared" si="12"/>
        <v>0.20499999999999999</v>
      </c>
      <c r="T9" s="68">
        <f t="shared" si="13"/>
        <v>2.7930000000000001</v>
      </c>
      <c r="U9" s="48">
        <f t="shared" si="14"/>
        <v>0.18039999999999998</v>
      </c>
      <c r="V9" s="69"/>
      <c r="W9" s="69"/>
    </row>
    <row r="10" spans="1:23" x14ac:dyDescent="0.2">
      <c r="A10" s="66">
        <v>0.78</v>
      </c>
      <c r="B10" s="67">
        <v>4</v>
      </c>
      <c r="C10" s="44" t="s">
        <v>48</v>
      </c>
      <c r="D10" s="82">
        <v>5.6</v>
      </c>
      <c r="E10" s="86">
        <v>0.78</v>
      </c>
      <c r="F10" s="68">
        <f t="shared" si="0"/>
        <v>2.7439999999999998</v>
      </c>
      <c r="G10" s="48">
        <f t="shared" si="1"/>
        <v>0.1716</v>
      </c>
      <c r="H10" s="48">
        <f t="shared" si="2"/>
        <v>5.6</v>
      </c>
      <c r="I10" s="48">
        <f t="shared" si="3"/>
        <v>0.19500000000000001</v>
      </c>
      <c r="J10" s="48">
        <f t="shared" si="4"/>
        <v>5.6</v>
      </c>
      <c r="K10" s="48">
        <v>0.45</v>
      </c>
      <c r="L10" s="48">
        <f t="shared" si="5"/>
        <v>5.6</v>
      </c>
      <c r="M10" s="48">
        <f t="shared" si="6"/>
        <v>0.23399999999999999</v>
      </c>
      <c r="N10" s="48">
        <f t="shared" si="7"/>
        <v>5.6</v>
      </c>
      <c r="O10" s="48">
        <f t="shared" si="8"/>
        <v>0.19500000000000001</v>
      </c>
      <c r="P10" s="48">
        <f t="shared" si="9"/>
        <v>5.6</v>
      </c>
      <c r="Q10" s="48">
        <f t="shared" si="10"/>
        <v>0.19500000000000001</v>
      </c>
      <c r="R10" s="48">
        <f t="shared" si="11"/>
        <v>4.8</v>
      </c>
      <c r="S10" s="48">
        <f t="shared" si="12"/>
        <v>0.19500000000000001</v>
      </c>
      <c r="T10" s="68">
        <f t="shared" si="13"/>
        <v>2.7439999999999998</v>
      </c>
      <c r="U10" s="48">
        <f t="shared" si="14"/>
        <v>0.1716</v>
      </c>
      <c r="V10" s="69"/>
      <c r="W10" s="69"/>
    </row>
    <row r="11" spans="1:23" x14ac:dyDescent="0.2">
      <c r="A11" s="66"/>
      <c r="B11" s="67">
        <v>5</v>
      </c>
      <c r="C11" s="44" t="s">
        <v>206</v>
      </c>
      <c r="D11" s="82">
        <v>5.6</v>
      </c>
      <c r="E11" s="86">
        <v>0.82</v>
      </c>
      <c r="F11" s="68">
        <f t="shared" si="0"/>
        <v>2.7439999999999998</v>
      </c>
      <c r="G11" s="48">
        <f t="shared" si="1"/>
        <v>0.18039999999999998</v>
      </c>
      <c r="H11" s="48">
        <f t="shared" si="2"/>
        <v>5.6</v>
      </c>
      <c r="I11" s="48">
        <f t="shared" si="3"/>
        <v>0.20499999999999999</v>
      </c>
      <c r="J11" s="48">
        <f t="shared" si="4"/>
        <v>5.6</v>
      </c>
      <c r="K11" s="48">
        <v>0.45</v>
      </c>
      <c r="L11" s="48">
        <f t="shared" si="5"/>
        <v>5.6</v>
      </c>
      <c r="M11" s="48">
        <f t="shared" si="6"/>
        <v>0.24599999999999997</v>
      </c>
      <c r="N11" s="48">
        <f t="shared" si="7"/>
        <v>5.6</v>
      </c>
      <c r="O11" s="48">
        <f t="shared" si="8"/>
        <v>0.20499999999999999</v>
      </c>
      <c r="P11" s="48">
        <f t="shared" si="9"/>
        <v>5.6</v>
      </c>
      <c r="Q11" s="48">
        <f t="shared" si="10"/>
        <v>0.20499999999999999</v>
      </c>
      <c r="R11" s="48">
        <f t="shared" si="11"/>
        <v>4.8</v>
      </c>
      <c r="S11" s="48">
        <f t="shared" si="12"/>
        <v>0.20499999999999999</v>
      </c>
      <c r="T11" s="68">
        <f t="shared" si="13"/>
        <v>2.7439999999999998</v>
      </c>
      <c r="U11" s="48">
        <f t="shared" si="14"/>
        <v>0.18039999999999998</v>
      </c>
      <c r="V11" s="69"/>
      <c r="W11" s="69"/>
    </row>
    <row r="12" spans="1:23" ht="25.5" x14ac:dyDescent="0.2">
      <c r="A12" s="66"/>
      <c r="B12" s="67">
        <v>6</v>
      </c>
      <c r="C12" s="44" t="s">
        <v>222</v>
      </c>
      <c r="D12" s="82">
        <v>5.7</v>
      </c>
      <c r="E12" s="86">
        <v>0.71</v>
      </c>
      <c r="F12" s="68">
        <f>D12*0.49</f>
        <v>2.7930000000000001</v>
      </c>
      <c r="G12" s="48">
        <f t="shared" si="1"/>
        <v>0.15620000000000001</v>
      </c>
      <c r="H12" s="48">
        <f t="shared" si="2"/>
        <v>5.7</v>
      </c>
      <c r="I12" s="48">
        <f t="shared" si="3"/>
        <v>0.17749999999999999</v>
      </c>
      <c r="J12" s="48">
        <f t="shared" si="4"/>
        <v>5.7</v>
      </c>
      <c r="K12" s="48">
        <v>0.45</v>
      </c>
      <c r="L12" s="48">
        <f t="shared" si="5"/>
        <v>5.7</v>
      </c>
      <c r="M12" s="48">
        <f t="shared" si="6"/>
        <v>0.21299999999999999</v>
      </c>
      <c r="N12" s="48">
        <f t="shared" si="7"/>
        <v>5.7</v>
      </c>
      <c r="O12" s="48">
        <f t="shared" si="8"/>
        <v>0.17749999999999999</v>
      </c>
      <c r="P12" s="48">
        <f t="shared" si="9"/>
        <v>5.7</v>
      </c>
      <c r="Q12" s="48">
        <f t="shared" si="10"/>
        <v>0.17749999999999999</v>
      </c>
      <c r="R12" s="48">
        <f t="shared" si="11"/>
        <v>4.9000000000000004</v>
      </c>
      <c r="S12" s="48">
        <f t="shared" si="12"/>
        <v>0.17749999999999999</v>
      </c>
      <c r="T12" s="68">
        <f t="shared" si="13"/>
        <v>2.7930000000000001</v>
      </c>
      <c r="U12" s="48">
        <f t="shared" si="14"/>
        <v>0.15620000000000001</v>
      </c>
      <c r="V12" s="69"/>
      <c r="W12" s="69"/>
    </row>
    <row r="13" spans="1:23" ht="25.5" x14ac:dyDescent="0.2">
      <c r="A13" s="66">
        <v>0.67</v>
      </c>
      <c r="B13" s="67">
        <v>7</v>
      </c>
      <c r="C13" s="44" t="s">
        <v>193</v>
      </c>
      <c r="D13" s="82">
        <v>5.7</v>
      </c>
      <c r="E13" s="86">
        <v>0.67</v>
      </c>
      <c r="F13" s="68">
        <f t="shared" si="0"/>
        <v>2.7930000000000001</v>
      </c>
      <c r="G13" s="48">
        <f t="shared" si="1"/>
        <v>0.1474</v>
      </c>
      <c r="H13" s="48">
        <f t="shared" si="2"/>
        <v>5.7</v>
      </c>
      <c r="I13" s="48">
        <f t="shared" si="3"/>
        <v>0.16750000000000001</v>
      </c>
      <c r="J13" s="48">
        <f t="shared" si="4"/>
        <v>5.7</v>
      </c>
      <c r="K13" s="48">
        <v>0.45</v>
      </c>
      <c r="L13" s="48">
        <f t="shared" si="5"/>
        <v>5.7</v>
      </c>
      <c r="M13" s="48">
        <f t="shared" si="6"/>
        <v>0.20100000000000001</v>
      </c>
      <c r="N13" s="48">
        <f t="shared" si="7"/>
        <v>5.7</v>
      </c>
      <c r="O13" s="48">
        <f t="shared" si="8"/>
        <v>0.16750000000000001</v>
      </c>
      <c r="P13" s="48">
        <f t="shared" si="9"/>
        <v>5.7</v>
      </c>
      <c r="Q13" s="48">
        <f t="shared" si="10"/>
        <v>0.16750000000000001</v>
      </c>
      <c r="R13" s="48">
        <f t="shared" si="11"/>
        <v>4.9000000000000004</v>
      </c>
      <c r="S13" s="48">
        <f t="shared" si="12"/>
        <v>0.16750000000000001</v>
      </c>
      <c r="T13" s="68">
        <f t="shared" si="13"/>
        <v>2.7930000000000001</v>
      </c>
      <c r="U13" s="48">
        <f t="shared" si="14"/>
        <v>0.1474</v>
      </c>
      <c r="V13" s="69"/>
      <c r="W13" s="69"/>
    </row>
    <row r="14" spans="1:23" ht="25.5" x14ac:dyDescent="0.2">
      <c r="A14" s="66"/>
      <c r="B14" s="67">
        <v>8</v>
      </c>
      <c r="C14" s="44" t="s">
        <v>207</v>
      </c>
      <c r="D14" s="82">
        <v>5.7</v>
      </c>
      <c r="E14" s="86">
        <v>0.61</v>
      </c>
      <c r="F14" s="68">
        <f t="shared" si="0"/>
        <v>2.7930000000000001</v>
      </c>
      <c r="G14" s="48">
        <f t="shared" si="1"/>
        <v>0.13419999999999999</v>
      </c>
      <c r="H14" s="48">
        <f t="shared" si="2"/>
        <v>5.7</v>
      </c>
      <c r="I14" s="48">
        <f t="shared" si="3"/>
        <v>0.1525</v>
      </c>
      <c r="J14" s="48">
        <f t="shared" si="4"/>
        <v>5.7</v>
      </c>
      <c r="K14" s="48">
        <v>0.45</v>
      </c>
      <c r="L14" s="48">
        <f t="shared" si="5"/>
        <v>5.7</v>
      </c>
      <c r="M14" s="48">
        <f t="shared" si="6"/>
        <v>0.183</v>
      </c>
      <c r="N14" s="48">
        <f t="shared" si="7"/>
        <v>5.7</v>
      </c>
      <c r="O14" s="48">
        <f t="shared" si="8"/>
        <v>0.1525</v>
      </c>
      <c r="P14" s="48">
        <f t="shared" si="9"/>
        <v>5.7</v>
      </c>
      <c r="Q14" s="48">
        <f t="shared" si="10"/>
        <v>0.1525</v>
      </c>
      <c r="R14" s="48">
        <f t="shared" si="11"/>
        <v>4.9000000000000004</v>
      </c>
      <c r="S14" s="48">
        <f t="shared" si="12"/>
        <v>0.1525</v>
      </c>
      <c r="T14" s="68">
        <f t="shared" si="13"/>
        <v>2.7930000000000001</v>
      </c>
      <c r="U14" s="48">
        <f t="shared" si="14"/>
        <v>0.13419999999999999</v>
      </c>
      <c r="V14" s="69"/>
      <c r="W14" s="69"/>
    </row>
    <row r="15" spans="1:23" ht="25.5" x14ac:dyDescent="0.2">
      <c r="A15" s="66">
        <v>0.56999999999999995</v>
      </c>
      <c r="B15" s="67">
        <v>9</v>
      </c>
      <c r="C15" s="44" t="s">
        <v>194</v>
      </c>
      <c r="D15" s="82">
        <v>5.7</v>
      </c>
      <c r="E15" s="86">
        <v>0.56999999999999995</v>
      </c>
      <c r="F15" s="68">
        <f t="shared" si="0"/>
        <v>2.7930000000000001</v>
      </c>
      <c r="G15" s="48">
        <f t="shared" si="1"/>
        <v>0.12539999999999998</v>
      </c>
      <c r="H15" s="48">
        <f t="shared" si="2"/>
        <v>5.7</v>
      </c>
      <c r="I15" s="48">
        <f t="shared" si="3"/>
        <v>0.14249999999999999</v>
      </c>
      <c r="J15" s="48">
        <f t="shared" si="4"/>
        <v>5.7</v>
      </c>
      <c r="K15" s="48">
        <v>0.45</v>
      </c>
      <c r="L15" s="48">
        <f t="shared" si="5"/>
        <v>5.7</v>
      </c>
      <c r="M15" s="48">
        <f t="shared" si="6"/>
        <v>0.17099999999999999</v>
      </c>
      <c r="N15" s="48">
        <f t="shared" si="7"/>
        <v>5.7</v>
      </c>
      <c r="O15" s="48">
        <f t="shared" si="8"/>
        <v>0.14249999999999999</v>
      </c>
      <c r="P15" s="48">
        <f t="shared" si="9"/>
        <v>5.7</v>
      </c>
      <c r="Q15" s="48">
        <f t="shared" si="10"/>
        <v>0.14249999999999999</v>
      </c>
      <c r="R15" s="48">
        <f t="shared" si="11"/>
        <v>4.9000000000000004</v>
      </c>
      <c r="S15" s="48">
        <f t="shared" si="12"/>
        <v>0.14249999999999999</v>
      </c>
      <c r="T15" s="68">
        <f t="shared" si="13"/>
        <v>2.7930000000000001</v>
      </c>
      <c r="U15" s="48">
        <f t="shared" si="14"/>
        <v>0.12539999999999998</v>
      </c>
      <c r="V15" s="69"/>
      <c r="W15" s="69"/>
    </row>
    <row r="16" spans="1:23" ht="25.5" x14ac:dyDescent="0.2">
      <c r="A16" s="66"/>
      <c r="B16" s="67">
        <v>10</v>
      </c>
      <c r="C16" s="44" t="s">
        <v>208</v>
      </c>
      <c r="D16" s="82">
        <v>5.6</v>
      </c>
      <c r="E16" s="86">
        <v>0.5</v>
      </c>
      <c r="F16" s="68">
        <f t="shared" si="0"/>
        <v>2.7439999999999998</v>
      </c>
      <c r="G16" s="48">
        <f t="shared" si="1"/>
        <v>0.11</v>
      </c>
      <c r="H16" s="48">
        <f t="shared" si="2"/>
        <v>5.6</v>
      </c>
      <c r="I16" s="48">
        <f t="shared" si="3"/>
        <v>0.125</v>
      </c>
      <c r="J16" s="48">
        <f t="shared" si="4"/>
        <v>5.6</v>
      </c>
      <c r="K16" s="48">
        <v>0.45</v>
      </c>
      <c r="L16" s="48">
        <f t="shared" si="5"/>
        <v>5.6</v>
      </c>
      <c r="M16" s="48">
        <f t="shared" si="6"/>
        <v>0.15</v>
      </c>
      <c r="N16" s="48">
        <f t="shared" si="7"/>
        <v>5.6</v>
      </c>
      <c r="O16" s="48">
        <f t="shared" si="8"/>
        <v>0.125</v>
      </c>
      <c r="P16" s="48">
        <f t="shared" si="9"/>
        <v>5.6</v>
      </c>
      <c r="Q16" s="48">
        <f t="shared" si="10"/>
        <v>0.125</v>
      </c>
      <c r="R16" s="48">
        <f t="shared" si="11"/>
        <v>4.8</v>
      </c>
      <c r="S16" s="48">
        <f t="shared" si="12"/>
        <v>0.125</v>
      </c>
      <c r="T16" s="68">
        <f t="shared" si="13"/>
        <v>2.7439999999999998</v>
      </c>
      <c r="U16" s="48">
        <f t="shared" si="14"/>
        <v>0.11</v>
      </c>
      <c r="V16" s="69"/>
      <c r="W16" s="69"/>
    </row>
    <row r="17" spans="1:23" ht="25.5" x14ac:dyDescent="0.2">
      <c r="A17" s="66"/>
      <c r="B17" s="67">
        <v>11</v>
      </c>
      <c r="C17" s="44" t="s">
        <v>209</v>
      </c>
      <c r="D17" s="82">
        <v>5.6</v>
      </c>
      <c r="E17" s="86">
        <v>0.44</v>
      </c>
      <c r="F17" s="68">
        <f t="shared" si="0"/>
        <v>2.7439999999999998</v>
      </c>
      <c r="G17" s="48">
        <f t="shared" si="1"/>
        <v>9.6799999999999997E-2</v>
      </c>
      <c r="H17" s="48">
        <f t="shared" si="2"/>
        <v>5.6</v>
      </c>
      <c r="I17" s="48">
        <f t="shared" si="3"/>
        <v>0.11</v>
      </c>
      <c r="J17" s="48">
        <f t="shared" si="4"/>
        <v>5.6</v>
      </c>
      <c r="K17" s="48">
        <v>0.45</v>
      </c>
      <c r="L17" s="48">
        <f t="shared" si="5"/>
        <v>5.6</v>
      </c>
      <c r="M17" s="48">
        <f t="shared" si="6"/>
        <v>0.13200000000000001</v>
      </c>
      <c r="N17" s="48">
        <f t="shared" si="7"/>
        <v>5.6</v>
      </c>
      <c r="O17" s="48">
        <f t="shared" si="8"/>
        <v>0.11</v>
      </c>
      <c r="P17" s="48">
        <f t="shared" si="9"/>
        <v>5.6</v>
      </c>
      <c r="Q17" s="48">
        <f t="shared" si="10"/>
        <v>0.11</v>
      </c>
      <c r="R17" s="48">
        <f t="shared" si="11"/>
        <v>4.8</v>
      </c>
      <c r="S17" s="48">
        <f t="shared" si="12"/>
        <v>0.11</v>
      </c>
      <c r="T17" s="68">
        <f t="shared" si="13"/>
        <v>2.7439999999999998</v>
      </c>
      <c r="U17" s="48">
        <f t="shared" si="14"/>
        <v>9.6799999999999997E-2</v>
      </c>
      <c r="V17" s="69"/>
      <c r="W17" s="69"/>
    </row>
    <row r="18" spans="1:23" ht="25.5" x14ac:dyDescent="0.2">
      <c r="A18" s="66"/>
      <c r="B18" s="67">
        <v>12</v>
      </c>
      <c r="C18" s="44" t="s">
        <v>210</v>
      </c>
      <c r="D18" s="82">
        <v>5.8</v>
      </c>
      <c r="E18" s="86">
        <v>0.72</v>
      </c>
      <c r="F18" s="68">
        <f t="shared" si="0"/>
        <v>2.8420000000000001</v>
      </c>
      <c r="G18" s="48">
        <f t="shared" si="1"/>
        <v>0.15839999999999999</v>
      </c>
      <c r="H18" s="48">
        <f t="shared" si="2"/>
        <v>5.8</v>
      </c>
      <c r="I18" s="48">
        <f t="shared" si="3"/>
        <v>0.18</v>
      </c>
      <c r="J18" s="48">
        <f t="shared" si="4"/>
        <v>5.8</v>
      </c>
      <c r="K18" s="48">
        <v>0.45</v>
      </c>
      <c r="L18" s="48">
        <f t="shared" si="5"/>
        <v>5.8</v>
      </c>
      <c r="M18" s="48">
        <f t="shared" si="6"/>
        <v>0.216</v>
      </c>
      <c r="N18" s="48">
        <f t="shared" si="7"/>
        <v>5.8</v>
      </c>
      <c r="O18" s="48">
        <f t="shared" si="8"/>
        <v>0.18</v>
      </c>
      <c r="P18" s="48">
        <f t="shared" si="9"/>
        <v>5.8</v>
      </c>
      <c r="Q18" s="48">
        <f t="shared" si="10"/>
        <v>0.18</v>
      </c>
      <c r="R18" s="48">
        <f t="shared" si="11"/>
        <v>5</v>
      </c>
      <c r="S18" s="48">
        <f t="shared" si="12"/>
        <v>0.18</v>
      </c>
      <c r="T18" s="68">
        <f t="shared" si="13"/>
        <v>2.8420000000000001</v>
      </c>
      <c r="U18" s="48">
        <f t="shared" si="14"/>
        <v>0.15839999999999999</v>
      </c>
      <c r="V18" s="69"/>
      <c r="W18" s="69"/>
    </row>
    <row r="19" spans="1:23" ht="25.5" x14ac:dyDescent="0.2">
      <c r="A19" s="66">
        <v>0.68</v>
      </c>
      <c r="B19" s="67">
        <v>13</v>
      </c>
      <c r="C19" s="44" t="s">
        <v>195</v>
      </c>
      <c r="D19" s="82">
        <v>5.7</v>
      </c>
      <c r="E19" s="86">
        <v>0.68</v>
      </c>
      <c r="F19" s="68">
        <f t="shared" si="0"/>
        <v>2.7930000000000001</v>
      </c>
      <c r="G19" s="48">
        <f t="shared" si="1"/>
        <v>0.14960000000000001</v>
      </c>
      <c r="H19" s="48">
        <f t="shared" si="2"/>
        <v>5.7</v>
      </c>
      <c r="I19" s="48">
        <f t="shared" si="3"/>
        <v>0.17</v>
      </c>
      <c r="J19" s="48">
        <f t="shared" si="4"/>
        <v>5.7</v>
      </c>
      <c r="K19" s="48">
        <v>0.45</v>
      </c>
      <c r="L19" s="48">
        <f t="shared" si="5"/>
        <v>5.7</v>
      </c>
      <c r="M19" s="48">
        <f t="shared" si="6"/>
        <v>0.20400000000000001</v>
      </c>
      <c r="N19" s="48">
        <f t="shared" si="7"/>
        <v>5.7</v>
      </c>
      <c r="O19" s="48">
        <f t="shared" si="8"/>
        <v>0.17</v>
      </c>
      <c r="P19" s="48">
        <f t="shared" si="9"/>
        <v>5.7</v>
      </c>
      <c r="Q19" s="48">
        <f t="shared" si="10"/>
        <v>0.17</v>
      </c>
      <c r="R19" s="48">
        <f t="shared" si="11"/>
        <v>4.9000000000000004</v>
      </c>
      <c r="S19" s="48">
        <f t="shared" si="12"/>
        <v>0.17</v>
      </c>
      <c r="T19" s="68">
        <f t="shared" si="13"/>
        <v>2.7930000000000001</v>
      </c>
      <c r="U19" s="48">
        <f t="shared" si="14"/>
        <v>0.14960000000000001</v>
      </c>
      <c r="V19" s="69"/>
      <c r="W19" s="69"/>
    </row>
    <row r="20" spans="1:23" ht="25.5" x14ac:dyDescent="0.2">
      <c r="A20" s="66"/>
      <c r="B20" s="67">
        <v>14</v>
      </c>
      <c r="C20" s="44" t="s">
        <v>211</v>
      </c>
      <c r="D20" s="82">
        <v>5.7</v>
      </c>
      <c r="E20" s="86">
        <v>0.63</v>
      </c>
      <c r="F20" s="68">
        <f t="shared" si="0"/>
        <v>2.7930000000000001</v>
      </c>
      <c r="G20" s="48">
        <f t="shared" si="1"/>
        <v>0.1386</v>
      </c>
      <c r="H20" s="48">
        <f t="shared" si="2"/>
        <v>5.7</v>
      </c>
      <c r="I20" s="48">
        <f t="shared" si="3"/>
        <v>0.1575</v>
      </c>
      <c r="J20" s="48">
        <f t="shared" si="4"/>
        <v>5.7</v>
      </c>
      <c r="K20" s="48">
        <v>0.45</v>
      </c>
      <c r="L20" s="48">
        <f t="shared" si="5"/>
        <v>5.7</v>
      </c>
      <c r="M20" s="48">
        <f t="shared" si="6"/>
        <v>0.189</v>
      </c>
      <c r="N20" s="48">
        <f t="shared" si="7"/>
        <v>5.7</v>
      </c>
      <c r="O20" s="48">
        <f t="shared" si="8"/>
        <v>0.1575</v>
      </c>
      <c r="P20" s="48">
        <f t="shared" si="9"/>
        <v>5.7</v>
      </c>
      <c r="Q20" s="48">
        <f t="shared" si="10"/>
        <v>0.1575</v>
      </c>
      <c r="R20" s="48">
        <f t="shared" si="11"/>
        <v>4.9000000000000004</v>
      </c>
      <c r="S20" s="48">
        <f t="shared" si="12"/>
        <v>0.1575</v>
      </c>
      <c r="T20" s="68">
        <f t="shared" si="13"/>
        <v>2.7930000000000001</v>
      </c>
      <c r="U20" s="48">
        <f t="shared" si="14"/>
        <v>0.1386</v>
      </c>
      <c r="V20" s="69"/>
      <c r="W20" s="69"/>
    </row>
    <row r="21" spans="1:23" ht="25.5" x14ac:dyDescent="0.2">
      <c r="A21" s="66">
        <v>0.62</v>
      </c>
      <c r="B21" s="67">
        <v>15</v>
      </c>
      <c r="C21" s="44" t="s">
        <v>196</v>
      </c>
      <c r="D21" s="82">
        <v>5.7</v>
      </c>
      <c r="E21" s="86">
        <v>0.62</v>
      </c>
      <c r="F21" s="68">
        <f t="shared" si="0"/>
        <v>2.7930000000000001</v>
      </c>
      <c r="G21" s="48">
        <f t="shared" si="1"/>
        <v>0.13639999999999999</v>
      </c>
      <c r="H21" s="48">
        <f t="shared" si="2"/>
        <v>5.7</v>
      </c>
      <c r="I21" s="48">
        <f t="shared" si="3"/>
        <v>0.155</v>
      </c>
      <c r="J21" s="48">
        <f t="shared" si="4"/>
        <v>5.7</v>
      </c>
      <c r="K21" s="48">
        <v>0.45</v>
      </c>
      <c r="L21" s="48">
        <f t="shared" si="5"/>
        <v>5.7</v>
      </c>
      <c r="M21" s="48">
        <f t="shared" si="6"/>
        <v>0.186</v>
      </c>
      <c r="N21" s="48">
        <f t="shared" si="7"/>
        <v>5.7</v>
      </c>
      <c r="O21" s="48">
        <f t="shared" si="8"/>
        <v>0.155</v>
      </c>
      <c r="P21" s="48">
        <f t="shared" si="9"/>
        <v>5.7</v>
      </c>
      <c r="Q21" s="48">
        <f t="shared" si="10"/>
        <v>0.155</v>
      </c>
      <c r="R21" s="48">
        <f t="shared" si="11"/>
        <v>4.9000000000000004</v>
      </c>
      <c r="S21" s="48">
        <f t="shared" si="12"/>
        <v>0.155</v>
      </c>
      <c r="T21" s="68">
        <f t="shared" si="13"/>
        <v>2.7930000000000001</v>
      </c>
      <c r="U21" s="48">
        <f t="shared" si="14"/>
        <v>0.13639999999999999</v>
      </c>
      <c r="V21" s="69"/>
      <c r="W21" s="69"/>
    </row>
    <row r="22" spans="1:23" ht="25.5" x14ac:dyDescent="0.2">
      <c r="A22" s="66"/>
      <c r="B22" s="67">
        <v>16</v>
      </c>
      <c r="C22" s="44" t="s">
        <v>212</v>
      </c>
      <c r="D22" s="82">
        <v>5.6</v>
      </c>
      <c r="E22" s="86">
        <v>0.52</v>
      </c>
      <c r="F22" s="68">
        <f t="shared" si="0"/>
        <v>2.7439999999999998</v>
      </c>
      <c r="G22" s="48">
        <f t="shared" si="1"/>
        <v>0.1144</v>
      </c>
      <c r="H22" s="48">
        <f t="shared" si="2"/>
        <v>5.6</v>
      </c>
      <c r="I22" s="48">
        <f t="shared" si="3"/>
        <v>0.13</v>
      </c>
      <c r="J22" s="48">
        <f t="shared" si="4"/>
        <v>5.6</v>
      </c>
      <c r="K22" s="48">
        <v>0.45</v>
      </c>
      <c r="L22" s="48">
        <f t="shared" si="5"/>
        <v>5.6</v>
      </c>
      <c r="M22" s="48">
        <f t="shared" si="6"/>
        <v>0.156</v>
      </c>
      <c r="N22" s="48">
        <f t="shared" si="7"/>
        <v>5.6</v>
      </c>
      <c r="O22" s="48">
        <f t="shared" si="8"/>
        <v>0.13</v>
      </c>
      <c r="P22" s="48">
        <f t="shared" si="9"/>
        <v>5.6</v>
      </c>
      <c r="Q22" s="48">
        <f t="shared" si="10"/>
        <v>0.13</v>
      </c>
      <c r="R22" s="48">
        <f t="shared" si="11"/>
        <v>4.8</v>
      </c>
      <c r="S22" s="48">
        <f t="shared" si="12"/>
        <v>0.13</v>
      </c>
      <c r="T22" s="68">
        <f t="shared" si="13"/>
        <v>2.7439999999999998</v>
      </c>
      <c r="U22" s="48">
        <f t="shared" si="14"/>
        <v>0.1144</v>
      </c>
      <c r="V22" s="69"/>
      <c r="W22" s="69"/>
    </row>
    <row r="23" spans="1:23" ht="25.5" x14ac:dyDescent="0.2">
      <c r="A23" s="66"/>
      <c r="B23" s="67">
        <v>17</v>
      </c>
      <c r="C23" s="44" t="s">
        <v>213</v>
      </c>
      <c r="D23" s="82">
        <v>5.6</v>
      </c>
      <c r="E23" s="86">
        <v>0.46</v>
      </c>
      <c r="F23" s="68">
        <f t="shared" si="0"/>
        <v>2.7439999999999998</v>
      </c>
      <c r="G23" s="48">
        <f t="shared" si="1"/>
        <v>0.1012</v>
      </c>
      <c r="H23" s="48">
        <f t="shared" si="2"/>
        <v>5.6</v>
      </c>
      <c r="I23" s="48">
        <f t="shared" si="3"/>
        <v>0.115</v>
      </c>
      <c r="J23" s="48">
        <f t="shared" si="4"/>
        <v>5.6</v>
      </c>
      <c r="K23" s="48">
        <v>0.45</v>
      </c>
      <c r="L23" s="48">
        <f t="shared" si="5"/>
        <v>5.6</v>
      </c>
      <c r="M23" s="48">
        <f t="shared" si="6"/>
        <v>0.13800000000000001</v>
      </c>
      <c r="N23" s="48">
        <f t="shared" si="7"/>
        <v>5.6</v>
      </c>
      <c r="O23" s="48">
        <f t="shared" si="8"/>
        <v>0.115</v>
      </c>
      <c r="P23" s="48">
        <f t="shared" si="9"/>
        <v>5.6</v>
      </c>
      <c r="Q23" s="48">
        <f t="shared" si="10"/>
        <v>0.115</v>
      </c>
      <c r="R23" s="48">
        <f t="shared" si="11"/>
        <v>4.8</v>
      </c>
      <c r="S23" s="48">
        <f t="shared" si="12"/>
        <v>0.115</v>
      </c>
      <c r="T23" s="68">
        <f t="shared" si="13"/>
        <v>2.7439999999999998</v>
      </c>
      <c r="U23" s="48">
        <f t="shared" si="14"/>
        <v>0.1012</v>
      </c>
      <c r="V23" s="69"/>
      <c r="W23" s="69"/>
    </row>
    <row r="24" spans="1:23" ht="25.5" x14ac:dyDescent="0.2">
      <c r="A24" s="66">
        <v>0.69</v>
      </c>
      <c r="B24" s="67">
        <v>18</v>
      </c>
      <c r="C24" s="44" t="s">
        <v>197</v>
      </c>
      <c r="D24" s="82">
        <v>5.7</v>
      </c>
      <c r="E24" s="86">
        <v>0.69</v>
      </c>
      <c r="F24" s="68">
        <f t="shared" si="0"/>
        <v>2.7930000000000001</v>
      </c>
      <c r="G24" s="48">
        <f t="shared" si="1"/>
        <v>0.15179999999999999</v>
      </c>
      <c r="H24" s="48">
        <f t="shared" si="2"/>
        <v>5.7</v>
      </c>
      <c r="I24" s="48">
        <f t="shared" si="3"/>
        <v>0.17249999999999999</v>
      </c>
      <c r="J24" s="48">
        <f t="shared" si="4"/>
        <v>5.7</v>
      </c>
      <c r="K24" s="48">
        <v>0.45</v>
      </c>
      <c r="L24" s="48">
        <f t="shared" si="5"/>
        <v>5.7</v>
      </c>
      <c r="M24" s="48">
        <f t="shared" si="6"/>
        <v>0.20699999999999999</v>
      </c>
      <c r="N24" s="48">
        <f t="shared" si="7"/>
        <v>5.7</v>
      </c>
      <c r="O24" s="48">
        <f t="shared" si="8"/>
        <v>0.17249999999999999</v>
      </c>
      <c r="P24" s="48">
        <f t="shared" si="9"/>
        <v>5.7</v>
      </c>
      <c r="Q24" s="48">
        <f t="shared" si="10"/>
        <v>0.17249999999999999</v>
      </c>
      <c r="R24" s="48">
        <f t="shared" si="11"/>
        <v>4.9000000000000004</v>
      </c>
      <c r="S24" s="48">
        <f t="shared" si="12"/>
        <v>0.17249999999999999</v>
      </c>
      <c r="T24" s="68">
        <f t="shared" si="13"/>
        <v>2.7930000000000001</v>
      </c>
      <c r="U24" s="48">
        <f t="shared" si="14"/>
        <v>0.15179999999999999</v>
      </c>
      <c r="V24" s="69"/>
      <c r="W24" s="69"/>
    </row>
    <row r="25" spans="1:23" ht="25.5" x14ac:dyDescent="0.2">
      <c r="A25" s="66"/>
      <c r="B25" s="67">
        <v>19</v>
      </c>
      <c r="C25" s="44" t="s">
        <v>214</v>
      </c>
      <c r="D25" s="82">
        <v>5.7</v>
      </c>
      <c r="E25" s="86">
        <v>0.61</v>
      </c>
      <c r="F25" s="68">
        <f t="shared" si="0"/>
        <v>2.7930000000000001</v>
      </c>
      <c r="G25" s="48">
        <f t="shared" si="1"/>
        <v>0.13419999999999999</v>
      </c>
      <c r="H25" s="48">
        <f t="shared" si="2"/>
        <v>5.7</v>
      </c>
      <c r="I25" s="48">
        <f t="shared" si="3"/>
        <v>0.1525</v>
      </c>
      <c r="J25" s="48">
        <f t="shared" si="4"/>
        <v>5.7</v>
      </c>
      <c r="K25" s="48">
        <v>0.45</v>
      </c>
      <c r="L25" s="48">
        <f t="shared" si="5"/>
        <v>5.7</v>
      </c>
      <c r="M25" s="48">
        <f t="shared" si="6"/>
        <v>0.183</v>
      </c>
      <c r="N25" s="48">
        <f t="shared" si="7"/>
        <v>5.7</v>
      </c>
      <c r="O25" s="48">
        <f t="shared" si="8"/>
        <v>0.1525</v>
      </c>
      <c r="P25" s="48">
        <f t="shared" si="9"/>
        <v>5.7</v>
      </c>
      <c r="Q25" s="48">
        <f t="shared" si="10"/>
        <v>0.1525</v>
      </c>
      <c r="R25" s="48">
        <f t="shared" si="11"/>
        <v>4.9000000000000004</v>
      </c>
      <c r="S25" s="48">
        <f t="shared" si="12"/>
        <v>0.1525</v>
      </c>
      <c r="T25" s="68">
        <f t="shared" si="13"/>
        <v>2.7930000000000001</v>
      </c>
      <c r="U25" s="48">
        <f t="shared" si="14"/>
        <v>0.13419999999999999</v>
      </c>
      <c r="V25" s="69"/>
      <c r="W25" s="69"/>
    </row>
    <row r="26" spans="1:23" ht="25.5" x14ac:dyDescent="0.2">
      <c r="A26" s="66">
        <v>0.62</v>
      </c>
      <c r="B26" s="67">
        <v>20</v>
      </c>
      <c r="C26" s="44" t="s">
        <v>198</v>
      </c>
      <c r="D26" s="82">
        <v>5.7</v>
      </c>
      <c r="E26" s="86">
        <v>0.62</v>
      </c>
      <c r="F26" s="68">
        <f>D26*0.49</f>
        <v>2.7930000000000001</v>
      </c>
      <c r="G26" s="48">
        <f>E26*0.22</f>
        <v>0.13639999999999999</v>
      </c>
      <c r="H26" s="48">
        <f>D26</f>
        <v>5.7</v>
      </c>
      <c r="I26" s="48">
        <f t="shared" si="3"/>
        <v>0.155</v>
      </c>
      <c r="J26" s="48">
        <f t="shared" si="4"/>
        <v>5.7</v>
      </c>
      <c r="K26" s="48">
        <v>0.45</v>
      </c>
      <c r="L26" s="48">
        <f t="shared" si="5"/>
        <v>5.7</v>
      </c>
      <c r="M26" s="48">
        <f t="shared" si="6"/>
        <v>0.186</v>
      </c>
      <c r="N26" s="48">
        <f t="shared" si="7"/>
        <v>5.7</v>
      </c>
      <c r="O26" s="48">
        <f t="shared" si="8"/>
        <v>0.155</v>
      </c>
      <c r="P26" s="48">
        <f t="shared" si="9"/>
        <v>5.7</v>
      </c>
      <c r="Q26" s="48">
        <f t="shared" si="10"/>
        <v>0.155</v>
      </c>
      <c r="R26" s="48">
        <f t="shared" si="11"/>
        <v>4.9000000000000004</v>
      </c>
      <c r="S26" s="48">
        <f t="shared" si="12"/>
        <v>0.155</v>
      </c>
      <c r="T26" s="68">
        <f t="shared" si="13"/>
        <v>2.7930000000000001</v>
      </c>
      <c r="U26" s="48">
        <f t="shared" si="14"/>
        <v>0.13639999999999999</v>
      </c>
      <c r="V26" s="69"/>
      <c r="W26" s="69"/>
    </row>
    <row r="27" spans="1:23" ht="25.5" x14ac:dyDescent="0.2">
      <c r="A27" s="66"/>
      <c r="B27" s="67">
        <v>21</v>
      </c>
      <c r="C27" s="44" t="s">
        <v>215</v>
      </c>
      <c r="D27" s="82">
        <v>5.6</v>
      </c>
      <c r="E27" s="86">
        <v>0.53</v>
      </c>
      <c r="F27" s="68">
        <f t="shared" ref="F27:F29" si="15">D27*0.49</f>
        <v>2.7439999999999998</v>
      </c>
      <c r="G27" s="48">
        <f t="shared" ref="G27:G29" si="16">E27*0.22</f>
        <v>0.11660000000000001</v>
      </c>
      <c r="H27" s="48">
        <f t="shared" ref="H27:H29" si="17">D27</f>
        <v>5.6</v>
      </c>
      <c r="I27" s="48">
        <f t="shared" si="3"/>
        <v>0.13250000000000001</v>
      </c>
      <c r="J27" s="48">
        <f t="shared" si="4"/>
        <v>5.6</v>
      </c>
      <c r="K27" s="48">
        <v>0.45</v>
      </c>
      <c r="L27" s="48">
        <f t="shared" si="5"/>
        <v>5.6</v>
      </c>
      <c r="M27" s="48">
        <f t="shared" si="6"/>
        <v>0.159</v>
      </c>
      <c r="N27" s="48">
        <f t="shared" si="7"/>
        <v>5.6</v>
      </c>
      <c r="O27" s="48">
        <f t="shared" si="8"/>
        <v>0.13250000000000001</v>
      </c>
      <c r="P27" s="48">
        <f t="shared" si="9"/>
        <v>5.6</v>
      </c>
      <c r="Q27" s="48">
        <f t="shared" si="10"/>
        <v>0.13250000000000001</v>
      </c>
      <c r="R27" s="48">
        <f t="shared" si="11"/>
        <v>4.8</v>
      </c>
      <c r="S27" s="48">
        <f t="shared" si="12"/>
        <v>0.13250000000000001</v>
      </c>
      <c r="T27" s="68">
        <f t="shared" si="13"/>
        <v>2.7439999999999998</v>
      </c>
      <c r="U27" s="48">
        <f t="shared" si="14"/>
        <v>0.11660000000000001</v>
      </c>
      <c r="V27" s="69"/>
      <c r="W27" s="69"/>
    </row>
    <row r="28" spans="1:23" ht="25.5" x14ac:dyDescent="0.2">
      <c r="A28" s="66"/>
      <c r="B28" s="67">
        <v>22</v>
      </c>
      <c r="C28" s="44" t="s">
        <v>216</v>
      </c>
      <c r="D28" s="82">
        <v>5.6</v>
      </c>
      <c r="E28" s="86">
        <v>0.49</v>
      </c>
      <c r="F28" s="68">
        <f t="shared" si="15"/>
        <v>2.7439999999999998</v>
      </c>
      <c r="G28" s="48">
        <f t="shared" si="16"/>
        <v>0.10779999999999999</v>
      </c>
      <c r="H28" s="48">
        <f t="shared" si="17"/>
        <v>5.6</v>
      </c>
      <c r="I28" s="48">
        <f t="shared" si="3"/>
        <v>0.1225</v>
      </c>
      <c r="J28" s="48">
        <f t="shared" si="4"/>
        <v>5.6</v>
      </c>
      <c r="K28" s="48">
        <v>0.45</v>
      </c>
      <c r="L28" s="48">
        <f t="shared" si="5"/>
        <v>5.6</v>
      </c>
      <c r="M28" s="48">
        <f t="shared" si="6"/>
        <v>0.14699999999999999</v>
      </c>
      <c r="N28" s="48">
        <f t="shared" si="7"/>
        <v>5.6</v>
      </c>
      <c r="O28" s="48">
        <f t="shared" si="8"/>
        <v>0.1225</v>
      </c>
      <c r="P28" s="48">
        <f t="shared" si="9"/>
        <v>5.6</v>
      </c>
      <c r="Q28" s="48">
        <f t="shared" si="10"/>
        <v>0.1225</v>
      </c>
      <c r="R28" s="48">
        <f t="shared" si="11"/>
        <v>4.8</v>
      </c>
      <c r="S28" s="48">
        <f t="shared" si="12"/>
        <v>0.1225</v>
      </c>
      <c r="T28" s="68">
        <f t="shared" si="13"/>
        <v>2.7439999999999998</v>
      </c>
      <c r="U28" s="48">
        <f t="shared" si="14"/>
        <v>0.10779999999999999</v>
      </c>
      <c r="V28" s="69"/>
      <c r="W28" s="69"/>
    </row>
    <row r="29" spans="1:23" ht="25.5" x14ac:dyDescent="0.2">
      <c r="A29" s="66"/>
      <c r="B29" s="67">
        <v>23</v>
      </c>
      <c r="C29" s="44" t="s">
        <v>217</v>
      </c>
      <c r="D29" s="82">
        <v>5.7</v>
      </c>
      <c r="E29" s="86">
        <v>0.51</v>
      </c>
      <c r="F29" s="68">
        <f t="shared" si="15"/>
        <v>2.7930000000000001</v>
      </c>
      <c r="G29" s="48">
        <f t="shared" si="16"/>
        <v>0.11220000000000001</v>
      </c>
      <c r="H29" s="48">
        <f t="shared" si="17"/>
        <v>5.7</v>
      </c>
      <c r="I29" s="48">
        <f t="shared" si="3"/>
        <v>0.1275</v>
      </c>
      <c r="J29" s="48">
        <f t="shared" si="4"/>
        <v>5.7</v>
      </c>
      <c r="K29" s="48">
        <v>0.45</v>
      </c>
      <c r="L29" s="48">
        <f t="shared" si="5"/>
        <v>5.7</v>
      </c>
      <c r="M29" s="48">
        <f t="shared" si="6"/>
        <v>0.153</v>
      </c>
      <c r="N29" s="48">
        <f t="shared" si="7"/>
        <v>5.7</v>
      </c>
      <c r="O29" s="48">
        <f t="shared" si="8"/>
        <v>0.1275</v>
      </c>
      <c r="P29" s="48">
        <f t="shared" si="9"/>
        <v>5.7</v>
      </c>
      <c r="Q29" s="48">
        <f t="shared" si="10"/>
        <v>0.1275</v>
      </c>
      <c r="R29" s="48">
        <f t="shared" si="11"/>
        <v>4.9000000000000004</v>
      </c>
      <c r="S29" s="48">
        <f t="shared" si="12"/>
        <v>0.1275</v>
      </c>
      <c r="T29" s="68">
        <f t="shared" si="13"/>
        <v>2.7930000000000001</v>
      </c>
      <c r="U29" s="48">
        <f t="shared" si="14"/>
        <v>0.11220000000000001</v>
      </c>
      <c r="V29" s="69"/>
      <c r="W29" s="69"/>
    </row>
    <row r="30" spans="1:23" ht="25.5" x14ac:dyDescent="0.2">
      <c r="A30" s="66">
        <v>0.51</v>
      </c>
      <c r="B30" s="67">
        <v>24</v>
      </c>
      <c r="C30" s="44" t="s">
        <v>199</v>
      </c>
      <c r="D30" s="82">
        <v>5.7</v>
      </c>
      <c r="E30" s="86">
        <v>0.51</v>
      </c>
      <c r="F30" s="68">
        <f t="shared" si="0"/>
        <v>2.7930000000000001</v>
      </c>
      <c r="G30" s="48">
        <f t="shared" si="1"/>
        <v>0.11220000000000001</v>
      </c>
      <c r="H30" s="48">
        <f t="shared" si="2"/>
        <v>5.7</v>
      </c>
      <c r="I30" s="48">
        <f t="shared" si="3"/>
        <v>0.1275</v>
      </c>
      <c r="J30" s="48">
        <f t="shared" si="4"/>
        <v>5.7</v>
      </c>
      <c r="K30" s="48">
        <v>0.45</v>
      </c>
      <c r="L30" s="48">
        <f t="shared" si="5"/>
        <v>5.7</v>
      </c>
      <c r="M30" s="48">
        <f t="shared" si="6"/>
        <v>0.153</v>
      </c>
      <c r="N30" s="48">
        <f t="shared" si="7"/>
        <v>5.7</v>
      </c>
      <c r="O30" s="48">
        <f t="shared" si="8"/>
        <v>0.1275</v>
      </c>
      <c r="P30" s="48">
        <f t="shared" si="9"/>
        <v>5.7</v>
      </c>
      <c r="Q30" s="48">
        <f t="shared" si="10"/>
        <v>0.1275</v>
      </c>
      <c r="R30" s="48">
        <f t="shared" si="11"/>
        <v>4.9000000000000004</v>
      </c>
      <c r="S30" s="48">
        <f t="shared" si="12"/>
        <v>0.1275</v>
      </c>
      <c r="T30" s="68">
        <f t="shared" si="13"/>
        <v>2.7930000000000001</v>
      </c>
      <c r="U30" s="48">
        <f t="shared" si="14"/>
        <v>0.11220000000000001</v>
      </c>
      <c r="V30" s="69"/>
      <c r="W30" s="69"/>
    </row>
    <row r="31" spans="1:23" ht="25.5" x14ac:dyDescent="0.2">
      <c r="A31" s="66">
        <v>0.52</v>
      </c>
      <c r="B31" s="67">
        <v>25</v>
      </c>
      <c r="C31" s="44" t="s">
        <v>267</v>
      </c>
      <c r="D31" s="82">
        <v>5.7</v>
      </c>
      <c r="E31" s="86">
        <v>0.52</v>
      </c>
      <c r="F31" s="68">
        <f t="shared" si="0"/>
        <v>2.7930000000000001</v>
      </c>
      <c r="G31" s="48">
        <f t="shared" si="1"/>
        <v>0.1144</v>
      </c>
      <c r="H31" s="48">
        <f t="shared" si="2"/>
        <v>5.7</v>
      </c>
      <c r="I31" s="48">
        <f t="shared" si="3"/>
        <v>0.13</v>
      </c>
      <c r="J31" s="48">
        <f t="shared" si="4"/>
        <v>5.7</v>
      </c>
      <c r="K31" s="48">
        <v>0.45</v>
      </c>
      <c r="L31" s="48">
        <f t="shared" si="5"/>
        <v>5.7</v>
      </c>
      <c r="M31" s="48">
        <f t="shared" si="6"/>
        <v>0.156</v>
      </c>
      <c r="N31" s="48">
        <f t="shared" si="7"/>
        <v>5.7</v>
      </c>
      <c r="O31" s="48">
        <f t="shared" si="8"/>
        <v>0.13</v>
      </c>
      <c r="P31" s="48">
        <f t="shared" si="9"/>
        <v>5.7</v>
      </c>
      <c r="Q31" s="48">
        <f t="shared" si="10"/>
        <v>0.13</v>
      </c>
      <c r="R31" s="48">
        <f t="shared" si="11"/>
        <v>4.9000000000000004</v>
      </c>
      <c r="S31" s="48">
        <f t="shared" si="12"/>
        <v>0.13</v>
      </c>
      <c r="T31" s="68">
        <f t="shared" si="13"/>
        <v>2.7930000000000001</v>
      </c>
      <c r="U31" s="48">
        <f t="shared" si="14"/>
        <v>0.1144</v>
      </c>
      <c r="V31" s="69"/>
      <c r="W31" s="69"/>
    </row>
    <row r="32" spans="1:23" ht="25.5" x14ac:dyDescent="0.2">
      <c r="A32" s="66">
        <v>0.35</v>
      </c>
      <c r="B32" s="67">
        <v>26</v>
      </c>
      <c r="C32" s="44" t="s">
        <v>200</v>
      </c>
      <c r="D32" s="82">
        <v>5.7</v>
      </c>
      <c r="E32" s="86">
        <v>0.35</v>
      </c>
      <c r="F32" s="68">
        <f t="shared" si="0"/>
        <v>2.7930000000000001</v>
      </c>
      <c r="G32" s="48">
        <f t="shared" si="1"/>
        <v>7.6999999999999999E-2</v>
      </c>
      <c r="H32" s="48">
        <f t="shared" si="2"/>
        <v>5.7</v>
      </c>
      <c r="I32" s="48">
        <f t="shared" si="3"/>
        <v>8.7499999999999994E-2</v>
      </c>
      <c r="J32" s="48">
        <f t="shared" si="4"/>
        <v>5.7</v>
      </c>
      <c r="K32" s="48">
        <v>0.45</v>
      </c>
      <c r="L32" s="48">
        <f t="shared" si="5"/>
        <v>5.7</v>
      </c>
      <c r="M32" s="48">
        <f t="shared" si="6"/>
        <v>0.105</v>
      </c>
      <c r="N32" s="48">
        <f t="shared" si="7"/>
        <v>5.7</v>
      </c>
      <c r="O32" s="48">
        <f t="shared" si="8"/>
        <v>8.7499999999999994E-2</v>
      </c>
      <c r="P32" s="48">
        <f t="shared" si="9"/>
        <v>5.7</v>
      </c>
      <c r="Q32" s="48">
        <f t="shared" si="10"/>
        <v>8.7499999999999994E-2</v>
      </c>
      <c r="R32" s="48">
        <f t="shared" si="11"/>
        <v>4.9000000000000004</v>
      </c>
      <c r="S32" s="48">
        <f t="shared" si="12"/>
        <v>8.7499999999999994E-2</v>
      </c>
      <c r="T32" s="68">
        <f t="shared" si="13"/>
        <v>2.7930000000000001</v>
      </c>
      <c r="U32" s="48">
        <f t="shared" si="14"/>
        <v>7.6999999999999999E-2</v>
      </c>
      <c r="V32" s="69"/>
      <c r="W32" s="69"/>
    </row>
    <row r="33" spans="1:23" ht="25.5" x14ac:dyDescent="0.2">
      <c r="A33" s="66"/>
      <c r="B33" s="67">
        <v>27</v>
      </c>
      <c r="C33" s="44" t="s">
        <v>218</v>
      </c>
      <c r="D33" s="82">
        <v>5.75</v>
      </c>
      <c r="E33" s="86">
        <v>0.62</v>
      </c>
      <c r="F33" s="68">
        <f t="shared" si="0"/>
        <v>2.8174999999999999</v>
      </c>
      <c r="G33" s="48">
        <f t="shared" si="1"/>
        <v>0.13639999999999999</v>
      </c>
      <c r="H33" s="48">
        <f t="shared" si="2"/>
        <v>5.75</v>
      </c>
      <c r="I33" s="48">
        <f t="shared" si="3"/>
        <v>0.155</v>
      </c>
      <c r="J33" s="48">
        <f t="shared" si="4"/>
        <v>5.75</v>
      </c>
      <c r="K33" s="48">
        <v>0.45</v>
      </c>
      <c r="L33" s="48">
        <f t="shared" si="5"/>
        <v>5.75</v>
      </c>
      <c r="M33" s="48">
        <f t="shared" si="6"/>
        <v>0.186</v>
      </c>
      <c r="N33" s="48">
        <f t="shared" si="7"/>
        <v>5.75</v>
      </c>
      <c r="O33" s="48">
        <f t="shared" ref="O33:O39" si="18">E33*0.25</f>
        <v>0.155</v>
      </c>
      <c r="P33" s="48">
        <f t="shared" ref="P33:P39" si="19">D33</f>
        <v>5.75</v>
      </c>
      <c r="Q33" s="48">
        <f t="shared" ref="Q33:Q39" si="20">E33*0.25</f>
        <v>0.155</v>
      </c>
      <c r="R33" s="48">
        <f t="shared" ref="R33:R39" si="21">D33-0.8</f>
        <v>4.95</v>
      </c>
      <c r="S33" s="48">
        <f t="shared" ref="S33:S39" si="22">E33*0.25</f>
        <v>0.155</v>
      </c>
      <c r="T33" s="68">
        <f t="shared" ref="T33:T39" si="23">D33*0.49</f>
        <v>2.8174999999999999</v>
      </c>
      <c r="U33" s="48">
        <f t="shared" ref="U33:U39" si="24">E33*0.22</f>
        <v>0.13639999999999999</v>
      </c>
      <c r="V33" s="69"/>
      <c r="W33" s="69"/>
    </row>
    <row r="34" spans="1:23" ht="25.5" x14ac:dyDescent="0.2">
      <c r="A34" s="66"/>
      <c r="B34" s="67">
        <v>28</v>
      </c>
      <c r="C34" s="44" t="s">
        <v>219</v>
      </c>
      <c r="D34" s="82">
        <v>5.72</v>
      </c>
      <c r="E34" s="86">
        <v>0.56999999999999995</v>
      </c>
      <c r="F34" s="68">
        <f t="shared" si="0"/>
        <v>2.8028</v>
      </c>
      <c r="G34" s="48">
        <f t="shared" si="1"/>
        <v>0.12539999999999998</v>
      </c>
      <c r="H34" s="48">
        <f t="shared" si="2"/>
        <v>5.72</v>
      </c>
      <c r="I34" s="48">
        <f t="shared" si="3"/>
        <v>0.14249999999999999</v>
      </c>
      <c r="J34" s="48">
        <f t="shared" si="4"/>
        <v>5.72</v>
      </c>
      <c r="K34" s="48">
        <v>0.45</v>
      </c>
      <c r="L34" s="48">
        <f t="shared" si="5"/>
        <v>5.72</v>
      </c>
      <c r="M34" s="48">
        <f t="shared" si="6"/>
        <v>0.17099999999999999</v>
      </c>
      <c r="N34" s="48">
        <f t="shared" si="7"/>
        <v>5.72</v>
      </c>
      <c r="O34" s="48">
        <f t="shared" si="18"/>
        <v>0.14249999999999999</v>
      </c>
      <c r="P34" s="48">
        <f t="shared" si="19"/>
        <v>5.72</v>
      </c>
      <c r="Q34" s="48">
        <f t="shared" si="20"/>
        <v>0.14249999999999999</v>
      </c>
      <c r="R34" s="48">
        <f t="shared" si="21"/>
        <v>4.92</v>
      </c>
      <c r="S34" s="48">
        <f t="shared" si="22"/>
        <v>0.14249999999999999</v>
      </c>
      <c r="T34" s="68">
        <f t="shared" si="23"/>
        <v>2.8028</v>
      </c>
      <c r="U34" s="48">
        <f t="shared" si="24"/>
        <v>0.12539999999999998</v>
      </c>
      <c r="V34" s="69"/>
      <c r="W34" s="69"/>
    </row>
    <row r="35" spans="1:23" ht="25.5" x14ac:dyDescent="0.2">
      <c r="A35" s="66"/>
      <c r="B35" s="67">
        <v>29</v>
      </c>
      <c r="C35" s="44" t="s">
        <v>220</v>
      </c>
      <c r="D35" s="82">
        <v>5.69</v>
      </c>
      <c r="E35" s="86">
        <v>0.53</v>
      </c>
      <c r="F35" s="68">
        <f t="shared" si="0"/>
        <v>2.7881</v>
      </c>
      <c r="G35" s="48">
        <f t="shared" si="1"/>
        <v>0.11660000000000001</v>
      </c>
      <c r="H35" s="48">
        <f t="shared" si="2"/>
        <v>5.69</v>
      </c>
      <c r="I35" s="48">
        <f t="shared" si="3"/>
        <v>0.13250000000000001</v>
      </c>
      <c r="J35" s="48">
        <f t="shared" si="4"/>
        <v>5.69</v>
      </c>
      <c r="K35" s="48">
        <v>0.45</v>
      </c>
      <c r="L35" s="48">
        <f t="shared" si="5"/>
        <v>5.69</v>
      </c>
      <c r="M35" s="48">
        <f t="shared" si="6"/>
        <v>0.159</v>
      </c>
      <c r="N35" s="48">
        <f t="shared" si="7"/>
        <v>5.69</v>
      </c>
      <c r="O35" s="48">
        <f t="shared" si="18"/>
        <v>0.13250000000000001</v>
      </c>
      <c r="P35" s="48">
        <f t="shared" si="19"/>
        <v>5.69</v>
      </c>
      <c r="Q35" s="48">
        <f t="shared" si="20"/>
        <v>0.13250000000000001</v>
      </c>
      <c r="R35" s="48">
        <f t="shared" si="21"/>
        <v>4.8900000000000006</v>
      </c>
      <c r="S35" s="48">
        <f t="shared" si="22"/>
        <v>0.13250000000000001</v>
      </c>
      <c r="T35" s="68">
        <f t="shared" si="23"/>
        <v>2.7881</v>
      </c>
      <c r="U35" s="48">
        <f t="shared" si="24"/>
        <v>0.11660000000000001</v>
      </c>
      <c r="V35" s="69"/>
      <c r="W35" s="69"/>
    </row>
    <row r="36" spans="1:23" ht="25.5" x14ac:dyDescent="0.2">
      <c r="A36" s="66"/>
      <c r="B36" s="67">
        <v>30</v>
      </c>
      <c r="C36" s="44" t="s">
        <v>221</v>
      </c>
      <c r="D36" s="82">
        <v>5.62</v>
      </c>
      <c r="E36" s="86">
        <v>0.47</v>
      </c>
      <c r="F36" s="68">
        <f t="shared" si="0"/>
        <v>2.7538</v>
      </c>
      <c r="G36" s="48">
        <f t="shared" si="1"/>
        <v>0.10339999999999999</v>
      </c>
      <c r="H36" s="48">
        <f t="shared" si="2"/>
        <v>5.62</v>
      </c>
      <c r="I36" s="48">
        <f t="shared" si="3"/>
        <v>0.11749999999999999</v>
      </c>
      <c r="J36" s="48">
        <f t="shared" si="4"/>
        <v>5.62</v>
      </c>
      <c r="K36" s="48">
        <v>0.45</v>
      </c>
      <c r="L36" s="48">
        <f t="shared" si="5"/>
        <v>5.62</v>
      </c>
      <c r="M36" s="48">
        <f t="shared" si="6"/>
        <v>0.14099999999999999</v>
      </c>
      <c r="N36" s="48">
        <f t="shared" si="7"/>
        <v>5.62</v>
      </c>
      <c r="O36" s="48">
        <f t="shared" si="18"/>
        <v>0.11749999999999999</v>
      </c>
      <c r="P36" s="48">
        <f t="shared" si="19"/>
        <v>5.62</v>
      </c>
      <c r="Q36" s="48">
        <f t="shared" si="20"/>
        <v>0.11749999999999999</v>
      </c>
      <c r="R36" s="48">
        <f t="shared" si="21"/>
        <v>4.82</v>
      </c>
      <c r="S36" s="48">
        <f t="shared" si="22"/>
        <v>0.11749999999999999</v>
      </c>
      <c r="T36" s="68">
        <f t="shared" si="23"/>
        <v>2.7538</v>
      </c>
      <c r="U36" s="48">
        <f t="shared" si="24"/>
        <v>0.10339999999999999</v>
      </c>
      <c r="V36" s="69"/>
      <c r="W36" s="69"/>
    </row>
    <row r="37" spans="1:23" ht="25.5" x14ac:dyDescent="0.2">
      <c r="A37" s="66"/>
      <c r="B37" s="67">
        <v>31</v>
      </c>
      <c r="C37" s="45" t="s">
        <v>262</v>
      </c>
      <c r="D37" s="82">
        <v>3.7</v>
      </c>
      <c r="E37" s="86">
        <v>0.77</v>
      </c>
      <c r="F37" s="68">
        <f t="shared" si="0"/>
        <v>1.8129999999999999</v>
      </c>
      <c r="G37" s="48">
        <f t="shared" si="1"/>
        <v>0.1694</v>
      </c>
      <c r="H37" s="48">
        <f t="shared" si="2"/>
        <v>3.7</v>
      </c>
      <c r="I37" s="48">
        <f t="shared" si="3"/>
        <v>0.1925</v>
      </c>
      <c r="J37" s="48">
        <f t="shared" si="4"/>
        <v>3.7</v>
      </c>
      <c r="K37" s="48">
        <v>0.45</v>
      </c>
      <c r="L37" s="48">
        <f t="shared" si="5"/>
        <v>3.7</v>
      </c>
      <c r="M37" s="48">
        <f t="shared" si="6"/>
        <v>0.23099999999999998</v>
      </c>
      <c r="N37" s="48">
        <f t="shared" si="7"/>
        <v>3.7</v>
      </c>
      <c r="O37" s="48">
        <f t="shared" si="18"/>
        <v>0.1925</v>
      </c>
      <c r="P37" s="48">
        <f t="shared" si="19"/>
        <v>3.7</v>
      </c>
      <c r="Q37" s="48">
        <f t="shared" si="20"/>
        <v>0.1925</v>
      </c>
      <c r="R37" s="48">
        <f t="shared" si="21"/>
        <v>2.9000000000000004</v>
      </c>
      <c r="S37" s="48">
        <f t="shared" si="22"/>
        <v>0.1925</v>
      </c>
      <c r="T37" s="68">
        <f t="shared" si="23"/>
        <v>1.8129999999999999</v>
      </c>
      <c r="U37" s="48">
        <f t="shared" si="24"/>
        <v>0.1694</v>
      </c>
      <c r="V37" s="69"/>
      <c r="W37" s="69"/>
    </row>
    <row r="38" spans="1:23" ht="25.5" x14ac:dyDescent="0.2">
      <c r="A38" s="66"/>
      <c r="B38" s="67">
        <v>32</v>
      </c>
      <c r="C38" s="45" t="s">
        <v>263</v>
      </c>
      <c r="D38" s="82">
        <v>3.7</v>
      </c>
      <c r="E38" s="86">
        <v>0.76</v>
      </c>
      <c r="F38" s="68">
        <f t="shared" si="0"/>
        <v>1.8129999999999999</v>
      </c>
      <c r="G38" s="48">
        <f t="shared" si="1"/>
        <v>0.16720000000000002</v>
      </c>
      <c r="H38" s="48">
        <f t="shared" si="2"/>
        <v>3.7</v>
      </c>
      <c r="I38" s="48">
        <f t="shared" si="3"/>
        <v>0.19</v>
      </c>
      <c r="J38" s="48">
        <f t="shared" si="4"/>
        <v>3.7</v>
      </c>
      <c r="K38" s="48">
        <v>0.45</v>
      </c>
      <c r="L38" s="48">
        <f t="shared" si="5"/>
        <v>3.7</v>
      </c>
      <c r="M38" s="48">
        <f t="shared" si="6"/>
        <v>0.22799999999999998</v>
      </c>
      <c r="N38" s="48">
        <f t="shared" si="7"/>
        <v>3.7</v>
      </c>
      <c r="O38" s="48">
        <f t="shared" si="18"/>
        <v>0.19</v>
      </c>
      <c r="P38" s="48">
        <f t="shared" si="19"/>
        <v>3.7</v>
      </c>
      <c r="Q38" s="48">
        <f t="shared" si="20"/>
        <v>0.19</v>
      </c>
      <c r="R38" s="48">
        <f t="shared" si="21"/>
        <v>2.9000000000000004</v>
      </c>
      <c r="S38" s="48">
        <f t="shared" si="22"/>
        <v>0.19</v>
      </c>
      <c r="T38" s="68">
        <f t="shared" si="23"/>
        <v>1.8129999999999999</v>
      </c>
      <c r="U38" s="48">
        <f t="shared" si="24"/>
        <v>0.16720000000000002</v>
      </c>
      <c r="V38" s="69"/>
      <c r="W38" s="69"/>
    </row>
    <row r="39" spans="1:23" ht="25.5" x14ac:dyDescent="0.2">
      <c r="A39" s="66"/>
      <c r="B39" s="67">
        <v>33</v>
      </c>
      <c r="C39" s="45" t="s">
        <v>264</v>
      </c>
      <c r="D39" s="82">
        <v>3.7</v>
      </c>
      <c r="E39" s="86">
        <v>0.7</v>
      </c>
      <c r="F39" s="68">
        <f t="shared" si="0"/>
        <v>1.8129999999999999</v>
      </c>
      <c r="G39" s="48">
        <f t="shared" si="1"/>
        <v>0.154</v>
      </c>
      <c r="H39" s="48">
        <f t="shared" si="2"/>
        <v>3.7</v>
      </c>
      <c r="I39" s="48">
        <f t="shared" si="3"/>
        <v>0.17499999999999999</v>
      </c>
      <c r="J39" s="48">
        <f t="shared" si="4"/>
        <v>3.7</v>
      </c>
      <c r="K39" s="48">
        <v>0.45</v>
      </c>
      <c r="L39" s="48">
        <f t="shared" si="5"/>
        <v>3.7</v>
      </c>
      <c r="M39" s="48">
        <f t="shared" si="6"/>
        <v>0.21</v>
      </c>
      <c r="N39" s="48">
        <f t="shared" si="7"/>
        <v>3.7</v>
      </c>
      <c r="O39" s="48">
        <f t="shared" si="18"/>
        <v>0.17499999999999999</v>
      </c>
      <c r="P39" s="48">
        <f t="shared" si="19"/>
        <v>3.7</v>
      </c>
      <c r="Q39" s="48">
        <f t="shared" si="20"/>
        <v>0.17499999999999999</v>
      </c>
      <c r="R39" s="48">
        <f t="shared" si="21"/>
        <v>2.9000000000000004</v>
      </c>
      <c r="S39" s="48">
        <f t="shared" si="22"/>
        <v>0.17499999999999999</v>
      </c>
      <c r="T39" s="68">
        <f t="shared" si="23"/>
        <v>1.8129999999999999</v>
      </c>
      <c r="U39" s="48">
        <f t="shared" si="24"/>
        <v>0.154</v>
      </c>
      <c r="V39" s="69"/>
      <c r="W39" s="69"/>
    </row>
    <row r="40" spans="1:23" ht="25.5" x14ac:dyDescent="0.2">
      <c r="A40" s="66">
        <v>0.7</v>
      </c>
      <c r="B40" s="67">
        <v>34</v>
      </c>
      <c r="C40" s="45" t="s">
        <v>201</v>
      </c>
      <c r="D40" s="82">
        <v>3.65</v>
      </c>
      <c r="E40" s="86">
        <v>0.7</v>
      </c>
      <c r="F40" s="68">
        <f t="shared" si="0"/>
        <v>1.7885</v>
      </c>
      <c r="G40" s="48">
        <f t="shared" si="1"/>
        <v>0.154</v>
      </c>
      <c r="H40" s="48">
        <f t="shared" si="2"/>
        <v>3.65</v>
      </c>
      <c r="I40" s="48">
        <f t="shared" si="3"/>
        <v>0.17499999999999999</v>
      </c>
      <c r="J40" s="48">
        <f t="shared" si="4"/>
        <v>3.65</v>
      </c>
      <c r="K40" s="48">
        <v>0.45</v>
      </c>
      <c r="L40" s="48">
        <f t="shared" si="5"/>
        <v>3.65</v>
      </c>
      <c r="M40" s="48">
        <f t="shared" si="6"/>
        <v>0.21</v>
      </c>
      <c r="N40" s="48">
        <f t="shared" si="7"/>
        <v>3.65</v>
      </c>
      <c r="O40" s="48">
        <f t="shared" si="8"/>
        <v>0.17499999999999999</v>
      </c>
      <c r="P40" s="48">
        <f t="shared" si="9"/>
        <v>3.65</v>
      </c>
      <c r="Q40" s="48">
        <f t="shared" si="10"/>
        <v>0.17499999999999999</v>
      </c>
      <c r="R40" s="48">
        <f t="shared" si="11"/>
        <v>2.8499999999999996</v>
      </c>
      <c r="S40" s="48">
        <f t="shared" si="12"/>
        <v>0.17499999999999999</v>
      </c>
      <c r="T40" s="68">
        <f t="shared" si="13"/>
        <v>1.7885</v>
      </c>
      <c r="U40" s="48">
        <f t="shared" si="14"/>
        <v>0.154</v>
      </c>
      <c r="V40" s="69"/>
      <c r="W40" s="69"/>
    </row>
    <row r="41" spans="1:23" ht="25.5" x14ac:dyDescent="0.2">
      <c r="A41" s="66">
        <v>0.68</v>
      </c>
      <c r="B41" s="67">
        <v>35</v>
      </c>
      <c r="C41" s="45" t="s">
        <v>202</v>
      </c>
      <c r="D41" s="82">
        <v>3.65</v>
      </c>
      <c r="E41" s="86">
        <v>0.68</v>
      </c>
      <c r="F41" s="68">
        <f t="shared" si="0"/>
        <v>1.7885</v>
      </c>
      <c r="G41" s="48">
        <f t="shared" si="1"/>
        <v>0.14960000000000001</v>
      </c>
      <c r="H41" s="48">
        <f t="shared" si="2"/>
        <v>3.65</v>
      </c>
      <c r="I41" s="48">
        <f t="shared" si="3"/>
        <v>0.17</v>
      </c>
      <c r="J41" s="48">
        <f t="shared" si="4"/>
        <v>3.65</v>
      </c>
      <c r="K41" s="48">
        <v>0.45</v>
      </c>
      <c r="L41" s="48">
        <f t="shared" si="5"/>
        <v>3.65</v>
      </c>
      <c r="M41" s="48">
        <f t="shared" si="6"/>
        <v>0.20400000000000001</v>
      </c>
      <c r="N41" s="48">
        <f t="shared" si="7"/>
        <v>3.65</v>
      </c>
      <c r="O41" s="48">
        <f t="shared" si="8"/>
        <v>0.17</v>
      </c>
      <c r="P41" s="48">
        <f t="shared" si="9"/>
        <v>3.65</v>
      </c>
      <c r="Q41" s="48">
        <f t="shared" si="10"/>
        <v>0.17</v>
      </c>
      <c r="R41" s="48">
        <f t="shared" si="11"/>
        <v>2.8499999999999996</v>
      </c>
      <c r="S41" s="48">
        <f t="shared" si="12"/>
        <v>0.17</v>
      </c>
      <c r="T41" s="68">
        <f t="shared" si="13"/>
        <v>1.7885</v>
      </c>
      <c r="U41" s="48">
        <f t="shared" si="14"/>
        <v>0.14960000000000001</v>
      </c>
      <c r="V41" s="69"/>
      <c r="W41" s="69"/>
    </row>
    <row r="42" spans="1:23" ht="25.5" x14ac:dyDescent="0.2">
      <c r="A42" s="66">
        <v>0.7</v>
      </c>
      <c r="B42" s="67">
        <v>36</v>
      </c>
      <c r="C42" s="45" t="s">
        <v>203</v>
      </c>
      <c r="D42" s="82">
        <v>3.65</v>
      </c>
      <c r="E42" s="86">
        <v>0.7</v>
      </c>
      <c r="F42" s="68">
        <f t="shared" si="0"/>
        <v>1.7885</v>
      </c>
      <c r="G42" s="48">
        <f t="shared" si="1"/>
        <v>0.154</v>
      </c>
      <c r="H42" s="48">
        <f t="shared" si="2"/>
        <v>3.65</v>
      </c>
      <c r="I42" s="48">
        <f t="shared" si="3"/>
        <v>0.17499999999999999</v>
      </c>
      <c r="J42" s="48">
        <f t="shared" si="4"/>
        <v>3.65</v>
      </c>
      <c r="K42" s="48">
        <v>0.45</v>
      </c>
      <c r="L42" s="48">
        <f t="shared" si="5"/>
        <v>3.65</v>
      </c>
      <c r="M42" s="48">
        <f t="shared" si="6"/>
        <v>0.21</v>
      </c>
      <c r="N42" s="48">
        <f t="shared" si="7"/>
        <v>3.65</v>
      </c>
      <c r="O42" s="48">
        <f t="shared" si="8"/>
        <v>0.17499999999999999</v>
      </c>
      <c r="P42" s="48">
        <f t="shared" si="9"/>
        <v>3.65</v>
      </c>
      <c r="Q42" s="48">
        <f t="shared" si="10"/>
        <v>0.17499999999999999</v>
      </c>
      <c r="R42" s="48">
        <f t="shared" si="11"/>
        <v>2.8499999999999996</v>
      </c>
      <c r="S42" s="48">
        <f t="shared" si="12"/>
        <v>0.17499999999999999</v>
      </c>
      <c r="T42" s="68">
        <f t="shared" si="13"/>
        <v>1.7885</v>
      </c>
      <c r="U42" s="48">
        <f t="shared" si="14"/>
        <v>0.154</v>
      </c>
      <c r="V42" s="69"/>
      <c r="W42" s="69"/>
    </row>
    <row r="43" spans="1:23" ht="25.5" x14ac:dyDescent="0.2">
      <c r="A43" s="66">
        <v>0.52</v>
      </c>
      <c r="B43" s="67">
        <v>37</v>
      </c>
      <c r="C43" s="44" t="s">
        <v>204</v>
      </c>
      <c r="D43" s="82">
        <v>3.68</v>
      </c>
      <c r="E43" s="86">
        <v>0.52</v>
      </c>
      <c r="F43" s="68">
        <f t="shared" si="0"/>
        <v>1.8032000000000001</v>
      </c>
      <c r="G43" s="48">
        <f t="shared" si="1"/>
        <v>0.1144</v>
      </c>
      <c r="H43" s="48">
        <f t="shared" si="2"/>
        <v>3.68</v>
      </c>
      <c r="I43" s="48">
        <f t="shared" si="3"/>
        <v>0.13</v>
      </c>
      <c r="J43" s="48">
        <f t="shared" si="4"/>
        <v>3.68</v>
      </c>
      <c r="K43" s="48">
        <v>0.45</v>
      </c>
      <c r="L43" s="48">
        <f t="shared" si="5"/>
        <v>3.68</v>
      </c>
      <c r="M43" s="48">
        <f t="shared" si="6"/>
        <v>0.156</v>
      </c>
      <c r="N43" s="48">
        <f t="shared" si="7"/>
        <v>3.68</v>
      </c>
      <c r="O43" s="48">
        <f t="shared" si="8"/>
        <v>0.13</v>
      </c>
      <c r="P43" s="48">
        <f t="shared" si="9"/>
        <v>3.68</v>
      </c>
      <c r="Q43" s="48">
        <f t="shared" si="10"/>
        <v>0.13</v>
      </c>
      <c r="R43" s="48">
        <f t="shared" si="11"/>
        <v>2.88</v>
      </c>
      <c r="S43" s="48">
        <f t="shared" si="12"/>
        <v>0.13</v>
      </c>
      <c r="T43" s="68">
        <f t="shared" si="13"/>
        <v>1.8032000000000001</v>
      </c>
      <c r="U43" s="48">
        <f t="shared" si="14"/>
        <v>0.1144</v>
      </c>
      <c r="V43" s="69"/>
      <c r="W43" s="69"/>
    </row>
    <row r="44" spans="1:23" ht="25.5" x14ac:dyDescent="0.2">
      <c r="A44" s="66">
        <v>0.36</v>
      </c>
      <c r="B44" s="67">
        <v>38</v>
      </c>
      <c r="C44" s="44" t="s">
        <v>205</v>
      </c>
      <c r="D44" s="82">
        <v>3.68</v>
      </c>
      <c r="E44" s="86">
        <v>0.36</v>
      </c>
      <c r="F44" s="68">
        <f t="shared" si="0"/>
        <v>1.8032000000000001</v>
      </c>
      <c r="G44" s="48">
        <f t="shared" si="1"/>
        <v>7.9199999999999993E-2</v>
      </c>
      <c r="H44" s="48">
        <f t="shared" si="2"/>
        <v>3.68</v>
      </c>
      <c r="I44" s="48">
        <f t="shared" si="3"/>
        <v>0.09</v>
      </c>
      <c r="J44" s="48">
        <f t="shared" si="4"/>
        <v>3.68</v>
      </c>
      <c r="K44" s="48">
        <v>0.45</v>
      </c>
      <c r="L44" s="48">
        <f t="shared" si="5"/>
        <v>3.68</v>
      </c>
      <c r="M44" s="48">
        <f t="shared" si="6"/>
        <v>0.108</v>
      </c>
      <c r="N44" s="48">
        <f t="shared" si="7"/>
        <v>3.68</v>
      </c>
      <c r="O44" s="48">
        <f t="shared" si="8"/>
        <v>0.09</v>
      </c>
      <c r="P44" s="48">
        <f t="shared" si="9"/>
        <v>3.68</v>
      </c>
      <c r="Q44" s="48">
        <f t="shared" si="10"/>
        <v>0.09</v>
      </c>
      <c r="R44" s="48">
        <f t="shared" si="11"/>
        <v>2.88</v>
      </c>
      <c r="S44" s="48">
        <f t="shared" si="12"/>
        <v>0.09</v>
      </c>
      <c r="T44" s="68">
        <f t="shared" si="13"/>
        <v>1.8032000000000001</v>
      </c>
      <c r="U44" s="48">
        <f t="shared" si="14"/>
        <v>7.9199999999999993E-2</v>
      </c>
      <c r="V44" s="69"/>
      <c r="W44" s="69"/>
    </row>
    <row r="45" spans="1:23" ht="25.5" x14ac:dyDescent="0.2">
      <c r="A45" s="66"/>
      <c r="B45" s="67">
        <v>39</v>
      </c>
      <c r="C45" s="21" t="s">
        <v>179</v>
      </c>
      <c r="D45" s="82">
        <v>5.7</v>
      </c>
      <c r="E45" s="86">
        <v>0.6</v>
      </c>
      <c r="F45" s="68">
        <f t="shared" si="0"/>
        <v>2.7930000000000001</v>
      </c>
      <c r="G45" s="48">
        <f t="shared" si="1"/>
        <v>0.13200000000000001</v>
      </c>
      <c r="H45" s="48">
        <f t="shared" si="2"/>
        <v>5.7</v>
      </c>
      <c r="I45" s="48">
        <f t="shared" si="3"/>
        <v>0.15</v>
      </c>
      <c r="J45" s="48">
        <f t="shared" si="4"/>
        <v>5.7</v>
      </c>
      <c r="K45" s="48">
        <v>0.45</v>
      </c>
      <c r="L45" s="48">
        <f t="shared" si="5"/>
        <v>5.7</v>
      </c>
      <c r="M45" s="48">
        <f t="shared" si="6"/>
        <v>0.18</v>
      </c>
      <c r="N45" s="48">
        <f t="shared" si="7"/>
        <v>5.7</v>
      </c>
      <c r="O45" s="48">
        <f t="shared" si="8"/>
        <v>0.15</v>
      </c>
      <c r="P45" s="48">
        <f t="shared" si="9"/>
        <v>5.7</v>
      </c>
      <c r="Q45" s="48">
        <f t="shared" si="10"/>
        <v>0.15</v>
      </c>
      <c r="R45" s="48">
        <f t="shared" si="11"/>
        <v>4.9000000000000004</v>
      </c>
      <c r="S45" s="48">
        <f t="shared" si="12"/>
        <v>0.15</v>
      </c>
      <c r="T45" s="68">
        <f t="shared" si="13"/>
        <v>2.7930000000000001</v>
      </c>
      <c r="U45" s="48">
        <f t="shared" si="14"/>
        <v>0.13200000000000001</v>
      </c>
      <c r="V45" s="69"/>
      <c r="W45" s="69"/>
    </row>
    <row r="46" spans="1:23" ht="25.5" x14ac:dyDescent="0.2">
      <c r="A46" s="66"/>
      <c r="B46" s="67">
        <v>40</v>
      </c>
      <c r="C46" s="21" t="s">
        <v>178</v>
      </c>
      <c r="D46" s="82">
        <v>5.7</v>
      </c>
      <c r="E46" s="86">
        <v>0.48</v>
      </c>
      <c r="F46" s="68">
        <f t="shared" si="0"/>
        <v>2.7930000000000001</v>
      </c>
      <c r="G46" s="48">
        <f>E46*0.22</f>
        <v>0.1056</v>
      </c>
      <c r="H46" s="48">
        <f t="shared" si="2"/>
        <v>5.7</v>
      </c>
      <c r="I46" s="48">
        <f t="shared" si="3"/>
        <v>0.12</v>
      </c>
      <c r="J46" s="48">
        <f t="shared" si="4"/>
        <v>5.7</v>
      </c>
      <c r="K46" s="48">
        <v>0.45</v>
      </c>
      <c r="L46" s="48">
        <f t="shared" si="5"/>
        <v>5.7</v>
      </c>
      <c r="M46" s="48">
        <f t="shared" si="6"/>
        <v>0.14399999999999999</v>
      </c>
      <c r="N46" s="48">
        <f t="shared" si="7"/>
        <v>5.7</v>
      </c>
      <c r="O46" s="48">
        <f t="shared" si="8"/>
        <v>0.12</v>
      </c>
      <c r="P46" s="48">
        <f t="shared" si="9"/>
        <v>5.7</v>
      </c>
      <c r="Q46" s="48">
        <f t="shared" si="10"/>
        <v>0.12</v>
      </c>
      <c r="R46" s="48">
        <f t="shared" si="11"/>
        <v>4.9000000000000004</v>
      </c>
      <c r="S46" s="48">
        <f t="shared" si="12"/>
        <v>0.12</v>
      </c>
      <c r="T46" s="68">
        <f t="shared" si="13"/>
        <v>2.7930000000000001</v>
      </c>
      <c r="U46" s="48">
        <f t="shared" si="14"/>
        <v>0.1056</v>
      </c>
      <c r="V46" s="69"/>
      <c r="W46" s="69"/>
    </row>
    <row r="47" spans="1:23" ht="25.5" x14ac:dyDescent="0.2">
      <c r="A47" s="66"/>
      <c r="B47" s="67">
        <v>41</v>
      </c>
      <c r="C47" s="21" t="s">
        <v>177</v>
      </c>
      <c r="D47" s="82">
        <v>5.7</v>
      </c>
      <c r="E47" s="86">
        <v>0.43</v>
      </c>
      <c r="F47" s="68">
        <f t="shared" si="0"/>
        <v>2.7930000000000001</v>
      </c>
      <c r="G47" s="48">
        <f>E47*0.22</f>
        <v>9.4600000000000004E-2</v>
      </c>
      <c r="H47" s="48">
        <f t="shared" si="2"/>
        <v>5.7</v>
      </c>
      <c r="I47" s="48">
        <f t="shared" si="3"/>
        <v>0.1075</v>
      </c>
      <c r="J47" s="48">
        <f t="shared" si="4"/>
        <v>5.7</v>
      </c>
      <c r="K47" s="48">
        <v>0.45</v>
      </c>
      <c r="L47" s="48">
        <f t="shared" si="5"/>
        <v>5.7</v>
      </c>
      <c r="M47" s="48">
        <f t="shared" si="6"/>
        <v>0.129</v>
      </c>
      <c r="N47" s="48">
        <f t="shared" si="7"/>
        <v>5.7</v>
      </c>
      <c r="O47" s="48">
        <f t="shared" si="8"/>
        <v>0.1075</v>
      </c>
      <c r="P47" s="48">
        <f t="shared" si="9"/>
        <v>5.7</v>
      </c>
      <c r="Q47" s="48">
        <f t="shared" si="10"/>
        <v>0.1075</v>
      </c>
      <c r="R47" s="48">
        <f t="shared" si="11"/>
        <v>4.9000000000000004</v>
      </c>
      <c r="S47" s="48">
        <f t="shared" si="12"/>
        <v>0.1075</v>
      </c>
      <c r="T47" s="68">
        <f t="shared" si="13"/>
        <v>2.7930000000000001</v>
      </c>
      <c r="U47" s="48">
        <f t="shared" si="14"/>
        <v>9.4600000000000004E-2</v>
      </c>
      <c r="V47" s="69"/>
      <c r="W47" s="69"/>
    </row>
    <row r="48" spans="1:23" ht="25.5" x14ac:dyDescent="0.2">
      <c r="A48" s="66">
        <v>0.56000000000000005</v>
      </c>
      <c r="B48" s="67">
        <v>42</v>
      </c>
      <c r="C48" s="21" t="s">
        <v>176</v>
      </c>
      <c r="D48" s="82">
        <v>5.7</v>
      </c>
      <c r="E48" s="86">
        <v>0.42</v>
      </c>
      <c r="F48" s="68">
        <f t="shared" si="0"/>
        <v>2.7930000000000001</v>
      </c>
      <c r="G48" s="48">
        <f t="shared" si="1"/>
        <v>9.2399999999999996E-2</v>
      </c>
      <c r="H48" s="48">
        <f t="shared" si="2"/>
        <v>5.7</v>
      </c>
      <c r="I48" s="48">
        <f t="shared" si="3"/>
        <v>0.105</v>
      </c>
      <c r="J48" s="48">
        <f t="shared" si="4"/>
        <v>5.7</v>
      </c>
      <c r="K48" s="48">
        <v>0.45</v>
      </c>
      <c r="L48" s="48">
        <f t="shared" si="5"/>
        <v>5.7</v>
      </c>
      <c r="M48" s="48">
        <f t="shared" si="6"/>
        <v>0.126</v>
      </c>
      <c r="N48" s="48">
        <f t="shared" si="7"/>
        <v>5.7</v>
      </c>
      <c r="O48" s="48">
        <f t="shared" si="8"/>
        <v>0.105</v>
      </c>
      <c r="P48" s="48">
        <f t="shared" si="9"/>
        <v>5.7</v>
      </c>
      <c r="Q48" s="48">
        <f t="shared" si="10"/>
        <v>0.105</v>
      </c>
      <c r="R48" s="48">
        <f t="shared" si="11"/>
        <v>4.9000000000000004</v>
      </c>
      <c r="S48" s="48">
        <f t="shared" si="12"/>
        <v>0.105</v>
      </c>
      <c r="T48" s="68">
        <f t="shared" si="13"/>
        <v>2.7930000000000001</v>
      </c>
      <c r="U48" s="48">
        <f t="shared" si="14"/>
        <v>9.2399999999999996E-2</v>
      </c>
      <c r="V48" s="69"/>
      <c r="W48" s="69"/>
    </row>
    <row r="49" spans="1:23" ht="25.5" x14ac:dyDescent="0.2">
      <c r="A49" s="66">
        <v>0.36</v>
      </c>
      <c r="B49" s="67">
        <v>43</v>
      </c>
      <c r="C49" s="21" t="s">
        <v>268</v>
      </c>
      <c r="D49" s="82">
        <v>5.6</v>
      </c>
      <c r="E49" s="86">
        <v>0.53</v>
      </c>
      <c r="F49" s="68">
        <f t="shared" si="0"/>
        <v>2.7439999999999998</v>
      </c>
      <c r="G49" s="48">
        <f t="shared" si="1"/>
        <v>0.11660000000000001</v>
      </c>
      <c r="H49" s="48">
        <f t="shared" si="2"/>
        <v>5.6</v>
      </c>
      <c r="I49" s="48">
        <f t="shared" si="3"/>
        <v>0.13250000000000001</v>
      </c>
      <c r="J49" s="48">
        <f t="shared" si="4"/>
        <v>5.6</v>
      </c>
      <c r="K49" s="48">
        <v>0.45</v>
      </c>
      <c r="L49" s="48">
        <f t="shared" si="5"/>
        <v>5.6</v>
      </c>
      <c r="M49" s="48">
        <f t="shared" si="6"/>
        <v>0.159</v>
      </c>
      <c r="N49" s="48">
        <f t="shared" si="7"/>
        <v>5.6</v>
      </c>
      <c r="O49" s="48">
        <f t="shared" si="8"/>
        <v>0.13250000000000001</v>
      </c>
      <c r="P49" s="48">
        <f t="shared" si="9"/>
        <v>5.6</v>
      </c>
      <c r="Q49" s="48">
        <f t="shared" si="10"/>
        <v>0.13250000000000001</v>
      </c>
      <c r="R49" s="48">
        <f t="shared" si="11"/>
        <v>4.8</v>
      </c>
      <c r="S49" s="48">
        <f t="shared" si="12"/>
        <v>0.13250000000000001</v>
      </c>
      <c r="T49" s="68">
        <f t="shared" si="13"/>
        <v>2.7439999999999998</v>
      </c>
      <c r="U49" s="48">
        <f t="shared" si="14"/>
        <v>0.11660000000000001</v>
      </c>
      <c r="V49" s="69"/>
      <c r="W49" s="69"/>
    </row>
    <row r="50" spans="1:23" ht="25.5" x14ac:dyDescent="0.2">
      <c r="A50" s="66">
        <v>0.32</v>
      </c>
      <c r="B50" s="67">
        <v>44</v>
      </c>
      <c r="C50" s="21" t="s">
        <v>269</v>
      </c>
      <c r="D50" s="82">
        <v>5.6</v>
      </c>
      <c r="E50" s="86">
        <v>0.33</v>
      </c>
      <c r="F50" s="68">
        <f t="shared" si="0"/>
        <v>2.7439999999999998</v>
      </c>
      <c r="G50" s="48">
        <f t="shared" si="1"/>
        <v>7.2599999999999998E-2</v>
      </c>
      <c r="H50" s="48">
        <f t="shared" si="2"/>
        <v>5.6</v>
      </c>
      <c r="I50" s="48">
        <f t="shared" si="3"/>
        <v>8.2500000000000004E-2</v>
      </c>
      <c r="J50" s="48">
        <f t="shared" si="4"/>
        <v>5.6</v>
      </c>
      <c r="K50" s="48">
        <v>0.45</v>
      </c>
      <c r="L50" s="48">
        <f t="shared" si="5"/>
        <v>5.6</v>
      </c>
      <c r="M50" s="48">
        <f t="shared" si="6"/>
        <v>9.9000000000000005E-2</v>
      </c>
      <c r="N50" s="48">
        <f t="shared" si="7"/>
        <v>5.6</v>
      </c>
      <c r="O50" s="48">
        <f t="shared" si="8"/>
        <v>8.2500000000000004E-2</v>
      </c>
      <c r="P50" s="48">
        <f t="shared" si="9"/>
        <v>5.6</v>
      </c>
      <c r="Q50" s="48">
        <f t="shared" si="10"/>
        <v>8.2500000000000004E-2</v>
      </c>
      <c r="R50" s="48">
        <f t="shared" si="11"/>
        <v>4.8</v>
      </c>
      <c r="S50" s="48">
        <f t="shared" si="12"/>
        <v>8.2500000000000004E-2</v>
      </c>
      <c r="T50" s="68">
        <f t="shared" si="13"/>
        <v>2.7439999999999998</v>
      </c>
      <c r="U50" s="48">
        <f t="shared" si="14"/>
        <v>7.2599999999999998E-2</v>
      </c>
      <c r="V50" s="69"/>
      <c r="W50" s="69"/>
    </row>
    <row r="51" spans="1:23" ht="25.5" x14ac:dyDescent="0.2">
      <c r="A51" s="66">
        <v>0.46</v>
      </c>
      <c r="B51" s="67">
        <v>45</v>
      </c>
      <c r="C51" s="21" t="s">
        <v>270</v>
      </c>
      <c r="D51" s="82">
        <v>5.6</v>
      </c>
      <c r="E51" s="86">
        <v>0.3</v>
      </c>
      <c r="F51" s="68">
        <f t="shared" si="0"/>
        <v>2.7439999999999998</v>
      </c>
      <c r="G51" s="48">
        <f t="shared" si="1"/>
        <v>6.6000000000000003E-2</v>
      </c>
      <c r="H51" s="48">
        <f t="shared" si="2"/>
        <v>5.6</v>
      </c>
      <c r="I51" s="48">
        <f t="shared" si="3"/>
        <v>7.4999999999999997E-2</v>
      </c>
      <c r="J51" s="48">
        <f t="shared" si="4"/>
        <v>5.6</v>
      </c>
      <c r="K51" s="48">
        <v>0.45</v>
      </c>
      <c r="L51" s="48">
        <f t="shared" si="5"/>
        <v>5.6</v>
      </c>
      <c r="M51" s="48">
        <f t="shared" si="6"/>
        <v>0.09</v>
      </c>
      <c r="N51" s="48">
        <f t="shared" si="7"/>
        <v>5.6</v>
      </c>
      <c r="O51" s="48">
        <f t="shared" si="8"/>
        <v>7.4999999999999997E-2</v>
      </c>
      <c r="P51" s="48">
        <f t="shared" si="9"/>
        <v>5.6</v>
      </c>
      <c r="Q51" s="48">
        <f t="shared" si="10"/>
        <v>7.4999999999999997E-2</v>
      </c>
      <c r="R51" s="48">
        <f t="shared" si="11"/>
        <v>4.8</v>
      </c>
      <c r="S51" s="48">
        <f t="shared" si="12"/>
        <v>7.4999999999999997E-2</v>
      </c>
      <c r="T51" s="68">
        <f t="shared" si="13"/>
        <v>2.7439999999999998</v>
      </c>
      <c r="U51" s="48">
        <f t="shared" si="14"/>
        <v>6.6000000000000003E-2</v>
      </c>
      <c r="V51" s="69"/>
      <c r="W51" s="69"/>
    </row>
    <row r="52" spans="1:23" ht="25.5" x14ac:dyDescent="0.2">
      <c r="A52" s="66"/>
      <c r="B52" s="67">
        <v>46</v>
      </c>
      <c r="C52" s="21" t="s">
        <v>271</v>
      </c>
      <c r="D52" s="82">
        <v>5.6</v>
      </c>
      <c r="E52" s="86">
        <v>0.51</v>
      </c>
      <c r="F52" s="68">
        <f t="shared" si="0"/>
        <v>2.7439999999999998</v>
      </c>
      <c r="G52" s="48">
        <f t="shared" si="1"/>
        <v>0.11220000000000001</v>
      </c>
      <c r="H52" s="48">
        <f t="shared" si="2"/>
        <v>5.6</v>
      </c>
      <c r="I52" s="48">
        <f t="shared" si="3"/>
        <v>0.1275</v>
      </c>
      <c r="J52" s="48">
        <f t="shared" si="4"/>
        <v>5.6</v>
      </c>
      <c r="K52" s="48">
        <v>0.45</v>
      </c>
      <c r="L52" s="48">
        <f t="shared" si="5"/>
        <v>5.6</v>
      </c>
      <c r="M52" s="48">
        <f t="shared" si="6"/>
        <v>0.153</v>
      </c>
      <c r="N52" s="48">
        <f t="shared" si="7"/>
        <v>5.6</v>
      </c>
      <c r="O52" s="48">
        <f t="shared" si="8"/>
        <v>0.1275</v>
      </c>
      <c r="P52" s="48">
        <f t="shared" si="9"/>
        <v>5.6</v>
      </c>
      <c r="Q52" s="48">
        <f t="shared" si="10"/>
        <v>0.1275</v>
      </c>
      <c r="R52" s="48">
        <f t="shared" si="11"/>
        <v>4.8</v>
      </c>
      <c r="S52" s="48">
        <f t="shared" si="12"/>
        <v>0.1275</v>
      </c>
      <c r="T52" s="68">
        <f t="shared" si="13"/>
        <v>2.7439999999999998</v>
      </c>
      <c r="U52" s="48">
        <f t="shared" si="14"/>
        <v>0.11220000000000001</v>
      </c>
      <c r="V52" s="69"/>
      <c r="W52" s="69"/>
    </row>
    <row r="53" spans="1:23" ht="25.5" x14ac:dyDescent="0.2">
      <c r="A53" s="66"/>
      <c r="B53" s="67">
        <v>47</v>
      </c>
      <c r="C53" s="21" t="s">
        <v>265</v>
      </c>
      <c r="D53" s="82">
        <v>5.56</v>
      </c>
      <c r="E53" s="86">
        <v>0.52</v>
      </c>
      <c r="F53" s="68">
        <f t="shared" ref="F53" si="25">D53*0.49</f>
        <v>2.7243999999999997</v>
      </c>
      <c r="G53" s="48">
        <f t="shared" ref="G53" si="26">E53*0.22</f>
        <v>0.1144</v>
      </c>
      <c r="H53" s="48">
        <f t="shared" ref="H53" si="27">D53</f>
        <v>5.56</v>
      </c>
      <c r="I53" s="48">
        <f t="shared" ref="I53" si="28">E53*0.25</f>
        <v>0.13</v>
      </c>
      <c r="J53" s="48">
        <f t="shared" ref="J53" si="29">D53</f>
        <v>5.56</v>
      </c>
      <c r="K53" s="48">
        <v>0.45</v>
      </c>
      <c r="L53" s="48">
        <f t="shared" ref="L53" si="30">D53</f>
        <v>5.56</v>
      </c>
      <c r="M53" s="48">
        <f t="shared" ref="M53" si="31">E53*0.3</f>
        <v>0.156</v>
      </c>
      <c r="N53" s="48">
        <f>D53</f>
        <v>5.56</v>
      </c>
      <c r="O53" s="48">
        <f t="shared" ref="O53" si="32">E53*0.25</f>
        <v>0.13</v>
      </c>
      <c r="P53" s="48">
        <f t="shared" ref="P53" si="33">D53</f>
        <v>5.56</v>
      </c>
      <c r="Q53" s="48">
        <f t="shared" ref="Q53" si="34">E53*0.25</f>
        <v>0.13</v>
      </c>
      <c r="R53" s="48">
        <f t="shared" ref="R53" si="35">D53-0.8</f>
        <v>4.76</v>
      </c>
      <c r="S53" s="48">
        <f t="shared" ref="S53" si="36">E53*0.25</f>
        <v>0.13</v>
      </c>
      <c r="T53" s="68">
        <f t="shared" ref="T53" si="37">D53*0.49</f>
        <v>2.7243999999999997</v>
      </c>
      <c r="U53" s="48">
        <f t="shared" ref="U53" si="38">E53*0.22</f>
        <v>0.1144</v>
      </c>
      <c r="V53" s="69"/>
      <c r="W53" s="69"/>
    </row>
    <row r="54" spans="1:23" ht="25.5" x14ac:dyDescent="0.2">
      <c r="A54" s="66"/>
      <c r="B54" s="67">
        <v>48</v>
      </c>
      <c r="C54" s="21" t="s">
        <v>175</v>
      </c>
      <c r="D54" s="82">
        <v>5.7</v>
      </c>
      <c r="E54" s="86">
        <v>0.43</v>
      </c>
      <c r="F54" s="68">
        <f t="shared" si="0"/>
        <v>2.7930000000000001</v>
      </c>
      <c r="G54" s="48">
        <f t="shared" si="1"/>
        <v>9.4600000000000004E-2</v>
      </c>
      <c r="H54" s="48">
        <f t="shared" si="2"/>
        <v>5.7</v>
      </c>
      <c r="I54" s="48">
        <f t="shared" si="3"/>
        <v>0.1075</v>
      </c>
      <c r="J54" s="48">
        <f t="shared" si="4"/>
        <v>5.7</v>
      </c>
      <c r="K54" s="48">
        <v>0.45</v>
      </c>
      <c r="L54" s="48">
        <f t="shared" si="5"/>
        <v>5.7</v>
      </c>
      <c r="M54" s="48">
        <f t="shared" si="6"/>
        <v>0.129</v>
      </c>
      <c r="N54" s="48">
        <f t="shared" si="7"/>
        <v>5.7</v>
      </c>
      <c r="O54" s="48">
        <f t="shared" si="8"/>
        <v>0.1075</v>
      </c>
      <c r="P54" s="48">
        <f t="shared" si="9"/>
        <v>5.7</v>
      </c>
      <c r="Q54" s="48">
        <f t="shared" si="10"/>
        <v>0.1075</v>
      </c>
      <c r="R54" s="48">
        <f t="shared" si="11"/>
        <v>4.9000000000000004</v>
      </c>
      <c r="S54" s="48">
        <f t="shared" si="12"/>
        <v>0.1075</v>
      </c>
      <c r="T54" s="68">
        <f t="shared" si="13"/>
        <v>2.7930000000000001</v>
      </c>
      <c r="U54" s="48">
        <f t="shared" si="14"/>
        <v>9.4600000000000004E-2</v>
      </c>
      <c r="V54" s="69"/>
      <c r="W54" s="69"/>
    </row>
    <row r="55" spans="1:23" ht="25.5" x14ac:dyDescent="0.2">
      <c r="A55" s="66"/>
      <c r="B55" s="67">
        <v>49</v>
      </c>
      <c r="C55" s="21" t="s">
        <v>174</v>
      </c>
      <c r="D55" s="82">
        <v>5.7</v>
      </c>
      <c r="E55" s="86">
        <v>0.22</v>
      </c>
      <c r="F55" s="68">
        <f t="shared" si="0"/>
        <v>2.7930000000000001</v>
      </c>
      <c r="G55" s="48">
        <f t="shared" si="1"/>
        <v>4.8399999999999999E-2</v>
      </c>
      <c r="H55" s="48">
        <f t="shared" si="2"/>
        <v>5.7</v>
      </c>
      <c r="I55" s="48">
        <f t="shared" si="3"/>
        <v>5.5E-2</v>
      </c>
      <c r="J55" s="48">
        <f t="shared" si="4"/>
        <v>5.7</v>
      </c>
      <c r="K55" s="48">
        <v>0.45</v>
      </c>
      <c r="L55" s="48">
        <f t="shared" si="5"/>
        <v>5.7</v>
      </c>
      <c r="M55" s="48">
        <f t="shared" si="6"/>
        <v>6.6000000000000003E-2</v>
      </c>
      <c r="N55" s="48">
        <f t="shared" si="7"/>
        <v>5.7</v>
      </c>
      <c r="O55" s="48">
        <f t="shared" si="8"/>
        <v>5.5E-2</v>
      </c>
      <c r="P55" s="48">
        <f t="shared" si="9"/>
        <v>5.7</v>
      </c>
      <c r="Q55" s="48">
        <f t="shared" si="10"/>
        <v>5.5E-2</v>
      </c>
      <c r="R55" s="48">
        <f t="shared" si="11"/>
        <v>4.9000000000000004</v>
      </c>
      <c r="S55" s="48">
        <f t="shared" si="12"/>
        <v>5.5E-2</v>
      </c>
      <c r="T55" s="68">
        <f t="shared" si="13"/>
        <v>2.7930000000000001</v>
      </c>
      <c r="U55" s="48">
        <f t="shared" si="14"/>
        <v>4.8399999999999999E-2</v>
      </c>
      <c r="V55" s="69"/>
      <c r="W55" s="69"/>
    </row>
    <row r="56" spans="1:23" ht="25.5" x14ac:dyDescent="0.2">
      <c r="A56" s="66"/>
      <c r="B56" s="67">
        <v>50</v>
      </c>
      <c r="C56" s="21" t="s">
        <v>173</v>
      </c>
      <c r="D56" s="82">
        <v>5.7</v>
      </c>
      <c r="E56" s="86">
        <v>0.31</v>
      </c>
      <c r="F56" s="68">
        <f t="shared" si="0"/>
        <v>2.7930000000000001</v>
      </c>
      <c r="G56" s="48">
        <f t="shared" si="1"/>
        <v>6.8199999999999997E-2</v>
      </c>
      <c r="H56" s="48">
        <f t="shared" si="2"/>
        <v>5.7</v>
      </c>
      <c r="I56" s="48">
        <f t="shared" si="3"/>
        <v>7.7499999999999999E-2</v>
      </c>
      <c r="J56" s="48">
        <f t="shared" si="4"/>
        <v>5.7</v>
      </c>
      <c r="K56" s="48">
        <v>0.45</v>
      </c>
      <c r="L56" s="48">
        <f t="shared" si="5"/>
        <v>5.7</v>
      </c>
      <c r="M56" s="48">
        <f t="shared" si="6"/>
        <v>9.2999999999999999E-2</v>
      </c>
      <c r="N56" s="48">
        <f t="shared" si="7"/>
        <v>5.7</v>
      </c>
      <c r="O56" s="48">
        <f t="shared" si="8"/>
        <v>7.7499999999999999E-2</v>
      </c>
      <c r="P56" s="48">
        <f t="shared" si="9"/>
        <v>5.7</v>
      </c>
      <c r="Q56" s="48">
        <f t="shared" si="10"/>
        <v>7.7499999999999999E-2</v>
      </c>
      <c r="R56" s="48">
        <f t="shared" si="11"/>
        <v>4.9000000000000004</v>
      </c>
      <c r="S56" s="48">
        <f t="shared" si="12"/>
        <v>7.7499999999999999E-2</v>
      </c>
      <c r="T56" s="68">
        <f t="shared" si="13"/>
        <v>2.7930000000000001</v>
      </c>
      <c r="U56" s="48">
        <f t="shared" si="14"/>
        <v>6.8199999999999997E-2</v>
      </c>
      <c r="V56" s="69"/>
      <c r="W56" s="69"/>
    </row>
    <row r="57" spans="1:23" ht="25.5" x14ac:dyDescent="0.2">
      <c r="A57" s="66"/>
      <c r="B57" s="67">
        <v>51</v>
      </c>
      <c r="C57" s="21" t="s">
        <v>172</v>
      </c>
      <c r="D57" s="82">
        <v>5.7</v>
      </c>
      <c r="E57" s="86">
        <v>0.36</v>
      </c>
      <c r="F57" s="68">
        <f t="shared" si="0"/>
        <v>2.7930000000000001</v>
      </c>
      <c r="G57" s="48">
        <f t="shared" si="1"/>
        <v>7.9199999999999993E-2</v>
      </c>
      <c r="H57" s="48">
        <f t="shared" si="2"/>
        <v>5.7</v>
      </c>
      <c r="I57" s="48">
        <f t="shared" si="3"/>
        <v>0.09</v>
      </c>
      <c r="J57" s="48">
        <f t="shared" si="4"/>
        <v>5.7</v>
      </c>
      <c r="K57" s="48">
        <v>0.45</v>
      </c>
      <c r="L57" s="48">
        <f t="shared" si="5"/>
        <v>5.7</v>
      </c>
      <c r="M57" s="48">
        <f t="shared" si="6"/>
        <v>0.108</v>
      </c>
      <c r="N57" s="48">
        <f t="shared" si="7"/>
        <v>5.7</v>
      </c>
      <c r="O57" s="48">
        <f t="shared" si="8"/>
        <v>0.09</v>
      </c>
      <c r="P57" s="48">
        <f t="shared" si="9"/>
        <v>5.7</v>
      </c>
      <c r="Q57" s="48">
        <f t="shared" si="10"/>
        <v>0.09</v>
      </c>
      <c r="R57" s="48">
        <f t="shared" si="11"/>
        <v>4.9000000000000004</v>
      </c>
      <c r="S57" s="48">
        <f t="shared" si="12"/>
        <v>0.09</v>
      </c>
      <c r="T57" s="68">
        <f t="shared" si="13"/>
        <v>2.7930000000000001</v>
      </c>
      <c r="U57" s="48">
        <f t="shared" si="14"/>
        <v>7.9199999999999993E-2</v>
      </c>
      <c r="V57" s="69"/>
      <c r="W57" s="69"/>
    </row>
    <row r="58" spans="1:23" ht="25.5" x14ac:dyDescent="0.2">
      <c r="A58" s="66">
        <v>0.61</v>
      </c>
      <c r="B58" s="67">
        <v>52</v>
      </c>
      <c r="C58" s="21" t="s">
        <v>171</v>
      </c>
      <c r="D58" s="82">
        <v>5.7</v>
      </c>
      <c r="E58" s="86">
        <v>0.51</v>
      </c>
      <c r="F58" s="68">
        <v>1.8</v>
      </c>
      <c r="G58" s="48">
        <f t="shared" si="1"/>
        <v>0.11220000000000001</v>
      </c>
      <c r="H58" s="48">
        <f t="shared" si="2"/>
        <v>5.7</v>
      </c>
      <c r="I58" s="48">
        <f t="shared" si="3"/>
        <v>0.1275</v>
      </c>
      <c r="J58" s="48">
        <f t="shared" si="4"/>
        <v>5.7</v>
      </c>
      <c r="K58" s="48">
        <v>0.45</v>
      </c>
      <c r="L58" s="48">
        <f t="shared" si="5"/>
        <v>5.7</v>
      </c>
      <c r="M58" s="48">
        <f t="shared" si="6"/>
        <v>0.153</v>
      </c>
      <c r="N58" s="48">
        <f t="shared" si="7"/>
        <v>5.7</v>
      </c>
      <c r="O58" s="48">
        <f t="shared" si="8"/>
        <v>0.1275</v>
      </c>
      <c r="P58" s="48">
        <f t="shared" si="9"/>
        <v>5.7</v>
      </c>
      <c r="Q58" s="48">
        <f t="shared" si="10"/>
        <v>0.1275</v>
      </c>
      <c r="R58" s="48">
        <f t="shared" si="11"/>
        <v>4.9000000000000004</v>
      </c>
      <c r="S58" s="48">
        <f t="shared" si="12"/>
        <v>0.1275</v>
      </c>
      <c r="T58" s="68">
        <f t="shared" si="13"/>
        <v>2.7930000000000001</v>
      </c>
      <c r="U58" s="48">
        <f t="shared" si="14"/>
        <v>0.11220000000000001</v>
      </c>
      <c r="V58" s="69"/>
      <c r="W58" s="69"/>
    </row>
    <row r="59" spans="1:23" ht="38.25" x14ac:dyDescent="0.2">
      <c r="A59" s="66">
        <v>0.37</v>
      </c>
      <c r="B59" s="67">
        <v>53</v>
      </c>
      <c r="C59" s="21" t="s">
        <v>272</v>
      </c>
      <c r="D59" s="82">
        <v>3.8</v>
      </c>
      <c r="E59" s="86">
        <v>0.61</v>
      </c>
      <c r="F59" s="68">
        <v>1.8</v>
      </c>
      <c r="G59" s="48">
        <f t="shared" si="1"/>
        <v>0.13419999999999999</v>
      </c>
      <c r="H59" s="48">
        <f t="shared" si="2"/>
        <v>3.8</v>
      </c>
      <c r="I59" s="48">
        <f t="shared" si="3"/>
        <v>0.1525</v>
      </c>
      <c r="J59" s="48">
        <f t="shared" si="4"/>
        <v>3.8</v>
      </c>
      <c r="K59" s="48">
        <v>0.45</v>
      </c>
      <c r="L59" s="48">
        <f t="shared" si="5"/>
        <v>3.8</v>
      </c>
      <c r="M59" s="48">
        <f t="shared" si="6"/>
        <v>0.183</v>
      </c>
      <c r="N59" s="48">
        <f t="shared" si="7"/>
        <v>3.8</v>
      </c>
      <c r="O59" s="48">
        <f t="shared" si="8"/>
        <v>0.1525</v>
      </c>
      <c r="P59" s="48">
        <f t="shared" si="9"/>
        <v>3.8</v>
      </c>
      <c r="Q59" s="48">
        <f t="shared" si="10"/>
        <v>0.1525</v>
      </c>
      <c r="R59" s="48">
        <f t="shared" si="11"/>
        <v>3</v>
      </c>
      <c r="S59" s="48">
        <f t="shared" si="12"/>
        <v>0.1525</v>
      </c>
      <c r="T59" s="68">
        <f t="shared" si="13"/>
        <v>1.8619999999999999</v>
      </c>
      <c r="U59" s="48">
        <f t="shared" si="14"/>
        <v>0.13419999999999999</v>
      </c>
      <c r="V59" s="69"/>
      <c r="W59" s="69"/>
    </row>
    <row r="60" spans="1:23" ht="38.25" x14ac:dyDescent="0.2">
      <c r="A60" s="66">
        <v>0.45</v>
      </c>
      <c r="B60" s="67">
        <v>54</v>
      </c>
      <c r="C60" s="21" t="s">
        <v>273</v>
      </c>
      <c r="D60" s="82">
        <v>3.8</v>
      </c>
      <c r="E60" s="86">
        <v>0.37</v>
      </c>
      <c r="F60" s="68">
        <v>1.8</v>
      </c>
      <c r="G60" s="48">
        <f t="shared" si="1"/>
        <v>8.14E-2</v>
      </c>
      <c r="H60" s="48">
        <f t="shared" si="2"/>
        <v>3.8</v>
      </c>
      <c r="I60" s="48">
        <f t="shared" si="3"/>
        <v>9.2499999999999999E-2</v>
      </c>
      <c r="J60" s="48">
        <f t="shared" si="4"/>
        <v>3.8</v>
      </c>
      <c r="K60" s="48">
        <v>0.45</v>
      </c>
      <c r="L60" s="48">
        <f t="shared" si="5"/>
        <v>3.8</v>
      </c>
      <c r="M60" s="48">
        <f t="shared" si="6"/>
        <v>0.111</v>
      </c>
      <c r="N60" s="48">
        <f t="shared" si="7"/>
        <v>3.8</v>
      </c>
      <c r="O60" s="48">
        <f t="shared" si="8"/>
        <v>9.2499999999999999E-2</v>
      </c>
      <c r="P60" s="48">
        <f t="shared" si="9"/>
        <v>3.8</v>
      </c>
      <c r="Q60" s="48">
        <f t="shared" si="10"/>
        <v>9.2499999999999999E-2</v>
      </c>
      <c r="R60" s="48">
        <f t="shared" si="11"/>
        <v>3</v>
      </c>
      <c r="S60" s="48">
        <f t="shared" si="12"/>
        <v>9.2499999999999999E-2</v>
      </c>
      <c r="T60" s="68">
        <f t="shared" si="13"/>
        <v>1.8619999999999999</v>
      </c>
      <c r="U60" s="48">
        <f t="shared" si="14"/>
        <v>8.14E-2</v>
      </c>
      <c r="V60" s="69"/>
      <c r="W60" s="69"/>
    </row>
    <row r="61" spans="1:23" ht="38.25" x14ac:dyDescent="0.2">
      <c r="A61" s="66">
        <v>0.37</v>
      </c>
      <c r="B61" s="67">
        <v>55</v>
      </c>
      <c r="C61" s="21" t="s">
        <v>274</v>
      </c>
      <c r="D61" s="82">
        <v>3.8</v>
      </c>
      <c r="E61" s="86">
        <v>0.45</v>
      </c>
      <c r="F61" s="68">
        <v>1.8</v>
      </c>
      <c r="G61" s="48">
        <f t="shared" si="1"/>
        <v>9.9000000000000005E-2</v>
      </c>
      <c r="H61" s="48">
        <f t="shared" si="2"/>
        <v>3.8</v>
      </c>
      <c r="I61" s="48">
        <f t="shared" si="3"/>
        <v>0.1125</v>
      </c>
      <c r="J61" s="48">
        <f t="shared" si="4"/>
        <v>3.8</v>
      </c>
      <c r="K61" s="48">
        <v>0.45</v>
      </c>
      <c r="L61" s="48">
        <f t="shared" si="5"/>
        <v>3.8</v>
      </c>
      <c r="M61" s="48">
        <f t="shared" si="6"/>
        <v>0.13500000000000001</v>
      </c>
      <c r="N61" s="48">
        <f t="shared" si="7"/>
        <v>3.8</v>
      </c>
      <c r="O61" s="48">
        <f t="shared" si="8"/>
        <v>0.1125</v>
      </c>
      <c r="P61" s="48">
        <f t="shared" si="9"/>
        <v>3.8</v>
      </c>
      <c r="Q61" s="48">
        <f t="shared" si="10"/>
        <v>0.1125</v>
      </c>
      <c r="R61" s="48">
        <f t="shared" si="11"/>
        <v>3</v>
      </c>
      <c r="S61" s="48">
        <f t="shared" si="12"/>
        <v>0.1125</v>
      </c>
      <c r="T61" s="68">
        <f t="shared" si="13"/>
        <v>1.8619999999999999</v>
      </c>
      <c r="U61" s="48">
        <f t="shared" si="14"/>
        <v>9.9000000000000005E-2</v>
      </c>
      <c r="V61" s="69"/>
      <c r="W61" s="69"/>
    </row>
    <row r="62" spans="1:23" ht="38.25" x14ac:dyDescent="0.2">
      <c r="A62" s="66">
        <v>0.41</v>
      </c>
      <c r="B62" s="67">
        <v>56</v>
      </c>
      <c r="C62" s="21" t="s">
        <v>275</v>
      </c>
      <c r="D62" s="82">
        <v>3.8</v>
      </c>
      <c r="E62" s="86">
        <v>0.37</v>
      </c>
      <c r="F62" s="68">
        <v>1.8</v>
      </c>
      <c r="G62" s="48">
        <f t="shared" si="1"/>
        <v>8.14E-2</v>
      </c>
      <c r="H62" s="48">
        <f t="shared" si="2"/>
        <v>3.8</v>
      </c>
      <c r="I62" s="48">
        <f t="shared" si="3"/>
        <v>9.2499999999999999E-2</v>
      </c>
      <c r="J62" s="48">
        <f t="shared" si="4"/>
        <v>3.8</v>
      </c>
      <c r="K62" s="48">
        <v>0.45</v>
      </c>
      <c r="L62" s="48">
        <f t="shared" si="5"/>
        <v>3.8</v>
      </c>
      <c r="M62" s="48">
        <f t="shared" si="6"/>
        <v>0.111</v>
      </c>
      <c r="N62" s="48">
        <f t="shared" si="7"/>
        <v>3.8</v>
      </c>
      <c r="O62" s="48">
        <f t="shared" si="8"/>
        <v>9.2499999999999999E-2</v>
      </c>
      <c r="P62" s="48">
        <f t="shared" si="9"/>
        <v>3.8</v>
      </c>
      <c r="Q62" s="48">
        <f t="shared" si="10"/>
        <v>9.2499999999999999E-2</v>
      </c>
      <c r="R62" s="48">
        <f t="shared" si="11"/>
        <v>3</v>
      </c>
      <c r="S62" s="48">
        <f t="shared" si="12"/>
        <v>9.2499999999999999E-2</v>
      </c>
      <c r="T62" s="68">
        <f t="shared" si="13"/>
        <v>1.8619999999999999</v>
      </c>
      <c r="U62" s="48">
        <f t="shared" si="14"/>
        <v>8.14E-2</v>
      </c>
      <c r="V62" s="69"/>
      <c r="W62" s="69"/>
    </row>
    <row r="63" spans="1:23" ht="25.5" x14ac:dyDescent="0.2">
      <c r="A63" s="66">
        <v>0.46</v>
      </c>
      <c r="B63" s="67">
        <v>57</v>
      </c>
      <c r="C63" s="21" t="s">
        <v>276</v>
      </c>
      <c r="D63" s="82">
        <v>3.8</v>
      </c>
      <c r="E63" s="86">
        <v>0.41</v>
      </c>
      <c r="F63" s="68">
        <v>1.8</v>
      </c>
      <c r="G63" s="48">
        <f t="shared" si="1"/>
        <v>9.0199999999999989E-2</v>
      </c>
      <c r="H63" s="48">
        <f t="shared" si="2"/>
        <v>3.8</v>
      </c>
      <c r="I63" s="48">
        <f t="shared" si="3"/>
        <v>0.10249999999999999</v>
      </c>
      <c r="J63" s="48">
        <f t="shared" si="4"/>
        <v>3.8</v>
      </c>
      <c r="K63" s="48">
        <v>0.45</v>
      </c>
      <c r="L63" s="48">
        <f t="shared" si="5"/>
        <v>3.8</v>
      </c>
      <c r="M63" s="48">
        <f t="shared" si="6"/>
        <v>0.12299999999999998</v>
      </c>
      <c r="N63" s="48">
        <f t="shared" si="7"/>
        <v>3.8</v>
      </c>
      <c r="O63" s="48">
        <f t="shared" si="8"/>
        <v>0.10249999999999999</v>
      </c>
      <c r="P63" s="48">
        <f t="shared" si="9"/>
        <v>3.8</v>
      </c>
      <c r="Q63" s="48">
        <f t="shared" si="10"/>
        <v>0.10249999999999999</v>
      </c>
      <c r="R63" s="48">
        <f t="shared" si="11"/>
        <v>3</v>
      </c>
      <c r="S63" s="48">
        <f t="shared" si="12"/>
        <v>0.10249999999999999</v>
      </c>
      <c r="T63" s="68">
        <f t="shared" si="13"/>
        <v>1.8619999999999999</v>
      </c>
      <c r="U63" s="48">
        <f t="shared" si="14"/>
        <v>9.0199999999999989E-2</v>
      </c>
      <c r="V63" s="69"/>
      <c r="W63" s="69"/>
    </row>
    <row r="64" spans="1:23" ht="38.25" x14ac:dyDescent="0.2">
      <c r="A64" s="66">
        <v>0.78</v>
      </c>
      <c r="B64" s="67">
        <v>58</v>
      </c>
      <c r="C64" s="21" t="s">
        <v>277</v>
      </c>
      <c r="D64" s="82">
        <v>3.8</v>
      </c>
      <c r="E64" s="86">
        <v>0.46</v>
      </c>
      <c r="F64" s="68">
        <f t="shared" si="0"/>
        <v>1.8619999999999999</v>
      </c>
      <c r="G64" s="48">
        <f t="shared" si="1"/>
        <v>0.1012</v>
      </c>
      <c r="H64" s="48">
        <f t="shared" si="2"/>
        <v>3.8</v>
      </c>
      <c r="I64" s="48">
        <f t="shared" si="3"/>
        <v>0.115</v>
      </c>
      <c r="J64" s="48">
        <f t="shared" si="4"/>
        <v>3.8</v>
      </c>
      <c r="K64" s="48">
        <v>0.45</v>
      </c>
      <c r="L64" s="48">
        <f t="shared" si="5"/>
        <v>3.8</v>
      </c>
      <c r="M64" s="48">
        <f t="shared" si="6"/>
        <v>0.13800000000000001</v>
      </c>
      <c r="N64" s="48">
        <f t="shared" si="7"/>
        <v>3.8</v>
      </c>
      <c r="O64" s="48">
        <f t="shared" si="8"/>
        <v>0.115</v>
      </c>
      <c r="P64" s="48">
        <f t="shared" si="9"/>
        <v>3.8</v>
      </c>
      <c r="Q64" s="48">
        <f t="shared" si="10"/>
        <v>0.115</v>
      </c>
      <c r="R64" s="48">
        <f t="shared" si="11"/>
        <v>3</v>
      </c>
      <c r="S64" s="48">
        <f t="shared" si="12"/>
        <v>0.115</v>
      </c>
      <c r="T64" s="68">
        <f t="shared" si="13"/>
        <v>1.8619999999999999</v>
      </c>
      <c r="U64" s="48">
        <f t="shared" si="14"/>
        <v>0.1012</v>
      </c>
      <c r="V64" s="69"/>
      <c r="W64" s="69"/>
    </row>
    <row r="65" spans="1:23" ht="25.5" x14ac:dyDescent="0.2">
      <c r="A65" s="66"/>
      <c r="B65" s="67">
        <v>59</v>
      </c>
      <c r="C65" s="21" t="s">
        <v>223</v>
      </c>
      <c r="D65" s="82">
        <v>3.2</v>
      </c>
      <c r="E65" s="86">
        <v>0.78</v>
      </c>
      <c r="F65" s="68">
        <f>D65*0.49</f>
        <v>1.5680000000000001</v>
      </c>
      <c r="G65" s="48">
        <f t="shared" si="1"/>
        <v>0.1716</v>
      </c>
      <c r="H65" s="48">
        <f t="shared" si="2"/>
        <v>3.2</v>
      </c>
      <c r="I65" s="48">
        <f t="shared" si="3"/>
        <v>0.19500000000000001</v>
      </c>
      <c r="J65" s="48">
        <f t="shared" si="4"/>
        <v>3.2</v>
      </c>
      <c r="K65" s="48">
        <v>0.45</v>
      </c>
      <c r="L65" s="48">
        <f t="shared" si="5"/>
        <v>3.2</v>
      </c>
      <c r="M65" s="48">
        <f t="shared" si="6"/>
        <v>0.23399999999999999</v>
      </c>
      <c r="N65" s="48">
        <f t="shared" si="7"/>
        <v>3.2</v>
      </c>
      <c r="O65" s="48">
        <f t="shared" si="8"/>
        <v>0.19500000000000001</v>
      </c>
      <c r="P65" s="48">
        <f t="shared" si="9"/>
        <v>3.2</v>
      </c>
      <c r="Q65" s="48">
        <f t="shared" si="10"/>
        <v>0.19500000000000001</v>
      </c>
      <c r="R65" s="48">
        <f t="shared" si="11"/>
        <v>2.4000000000000004</v>
      </c>
      <c r="S65" s="48">
        <f t="shared" si="12"/>
        <v>0.19500000000000001</v>
      </c>
      <c r="T65" s="68">
        <f t="shared" si="13"/>
        <v>1.5680000000000001</v>
      </c>
      <c r="U65" s="48">
        <f t="shared" si="14"/>
        <v>0.1716</v>
      </c>
      <c r="V65" s="69"/>
      <c r="W65" s="69"/>
    </row>
    <row r="66" spans="1:23" ht="25.5" x14ac:dyDescent="0.2">
      <c r="A66" s="66">
        <v>0.72</v>
      </c>
      <c r="B66" s="67">
        <v>60</v>
      </c>
      <c r="C66" s="21" t="s">
        <v>224</v>
      </c>
      <c r="D66" s="82">
        <v>2.9</v>
      </c>
      <c r="E66" s="86">
        <v>0.78</v>
      </c>
      <c r="F66" s="68">
        <f t="shared" si="0"/>
        <v>1.421</v>
      </c>
      <c r="G66" s="48">
        <f t="shared" si="1"/>
        <v>0.1716</v>
      </c>
      <c r="H66" s="48">
        <f t="shared" si="2"/>
        <v>2.9</v>
      </c>
      <c r="I66" s="48">
        <f t="shared" si="3"/>
        <v>0.19500000000000001</v>
      </c>
      <c r="J66" s="48">
        <f t="shared" si="4"/>
        <v>2.9</v>
      </c>
      <c r="K66" s="48">
        <v>0.45</v>
      </c>
      <c r="L66" s="48">
        <f t="shared" si="5"/>
        <v>2.9</v>
      </c>
      <c r="M66" s="48">
        <f t="shared" si="6"/>
        <v>0.23399999999999999</v>
      </c>
      <c r="N66" s="48">
        <f t="shared" si="7"/>
        <v>2.9</v>
      </c>
      <c r="O66" s="48">
        <f t="shared" si="8"/>
        <v>0.19500000000000001</v>
      </c>
      <c r="P66" s="48">
        <f t="shared" si="9"/>
        <v>2.9</v>
      </c>
      <c r="Q66" s="48">
        <f t="shared" si="10"/>
        <v>0.19500000000000001</v>
      </c>
      <c r="R66" s="48">
        <f t="shared" si="11"/>
        <v>2.0999999999999996</v>
      </c>
      <c r="S66" s="48">
        <f t="shared" si="12"/>
        <v>0.19500000000000001</v>
      </c>
      <c r="T66" s="68">
        <f t="shared" si="13"/>
        <v>1.421</v>
      </c>
      <c r="U66" s="48">
        <f t="shared" si="14"/>
        <v>0.1716</v>
      </c>
      <c r="V66" s="69"/>
      <c r="W66" s="69"/>
    </row>
    <row r="67" spans="1:23" ht="25.5" x14ac:dyDescent="0.2">
      <c r="A67" s="66">
        <v>0.56999999999999995</v>
      </c>
      <c r="B67" s="67">
        <v>61</v>
      </c>
      <c r="C67" s="21" t="s">
        <v>225</v>
      </c>
      <c r="D67" s="82">
        <v>2.9</v>
      </c>
      <c r="E67" s="86">
        <v>0.72</v>
      </c>
      <c r="F67" s="68">
        <f t="shared" si="0"/>
        <v>1.421</v>
      </c>
      <c r="G67" s="48">
        <f t="shared" si="1"/>
        <v>0.15839999999999999</v>
      </c>
      <c r="H67" s="48">
        <f t="shared" si="2"/>
        <v>2.9</v>
      </c>
      <c r="I67" s="48">
        <f t="shared" si="3"/>
        <v>0.18</v>
      </c>
      <c r="J67" s="48">
        <f t="shared" si="4"/>
        <v>2.9</v>
      </c>
      <c r="K67" s="48">
        <v>0.45</v>
      </c>
      <c r="L67" s="48">
        <f t="shared" si="5"/>
        <v>2.9</v>
      </c>
      <c r="M67" s="48">
        <f t="shared" si="6"/>
        <v>0.216</v>
      </c>
      <c r="N67" s="48">
        <f t="shared" si="7"/>
        <v>2.9</v>
      </c>
      <c r="O67" s="48">
        <f t="shared" si="8"/>
        <v>0.18</v>
      </c>
      <c r="P67" s="48">
        <f t="shared" si="9"/>
        <v>2.9</v>
      </c>
      <c r="Q67" s="48">
        <f t="shared" si="10"/>
        <v>0.18</v>
      </c>
      <c r="R67" s="48">
        <f t="shared" si="11"/>
        <v>2.0999999999999996</v>
      </c>
      <c r="S67" s="48">
        <f t="shared" si="12"/>
        <v>0.18</v>
      </c>
      <c r="T67" s="68">
        <f t="shared" si="13"/>
        <v>1.421</v>
      </c>
      <c r="U67" s="48">
        <f t="shared" si="14"/>
        <v>0.15839999999999999</v>
      </c>
      <c r="V67" s="69"/>
      <c r="W67" s="69"/>
    </row>
    <row r="68" spans="1:23" ht="38.25" x14ac:dyDescent="0.2">
      <c r="A68" s="66">
        <v>0.47</v>
      </c>
      <c r="B68" s="67">
        <v>62</v>
      </c>
      <c r="C68" s="21" t="s">
        <v>170</v>
      </c>
      <c r="D68" s="82">
        <v>2.9</v>
      </c>
      <c r="E68" s="86">
        <v>0.56999999999999995</v>
      </c>
      <c r="F68" s="68">
        <f t="shared" si="0"/>
        <v>1.421</v>
      </c>
      <c r="G68" s="48">
        <f t="shared" si="1"/>
        <v>0.12539999999999998</v>
      </c>
      <c r="H68" s="48">
        <f t="shared" si="2"/>
        <v>2.9</v>
      </c>
      <c r="I68" s="48">
        <f t="shared" si="3"/>
        <v>0.14249999999999999</v>
      </c>
      <c r="J68" s="48">
        <f t="shared" si="4"/>
        <v>2.9</v>
      </c>
      <c r="K68" s="48">
        <v>0.45</v>
      </c>
      <c r="L68" s="48">
        <f t="shared" si="5"/>
        <v>2.9</v>
      </c>
      <c r="M68" s="48">
        <f t="shared" si="6"/>
        <v>0.17099999999999999</v>
      </c>
      <c r="N68" s="48">
        <f t="shared" si="7"/>
        <v>2.9</v>
      </c>
      <c r="O68" s="48">
        <f t="shared" si="8"/>
        <v>0.14249999999999999</v>
      </c>
      <c r="P68" s="48">
        <f t="shared" si="9"/>
        <v>2.9</v>
      </c>
      <c r="Q68" s="48">
        <f t="shared" si="10"/>
        <v>0.14249999999999999</v>
      </c>
      <c r="R68" s="48">
        <f t="shared" si="11"/>
        <v>2.0999999999999996</v>
      </c>
      <c r="S68" s="48">
        <f t="shared" si="12"/>
        <v>0.14249999999999999</v>
      </c>
      <c r="T68" s="68">
        <f t="shared" si="13"/>
        <v>1.421</v>
      </c>
      <c r="U68" s="48">
        <f t="shared" si="14"/>
        <v>0.12539999999999998</v>
      </c>
      <c r="V68" s="69"/>
      <c r="W68" s="69"/>
    </row>
    <row r="69" spans="1:23" ht="38.25" x14ac:dyDescent="0.2">
      <c r="A69" s="66">
        <v>0.57999999999999996</v>
      </c>
      <c r="B69" s="67">
        <v>63</v>
      </c>
      <c r="C69" s="21" t="s">
        <v>169</v>
      </c>
      <c r="D69" s="82">
        <v>2.9</v>
      </c>
      <c r="E69" s="86">
        <v>0.47</v>
      </c>
      <c r="F69" s="68">
        <f t="shared" si="0"/>
        <v>1.421</v>
      </c>
      <c r="G69" s="48">
        <f t="shared" si="1"/>
        <v>0.10339999999999999</v>
      </c>
      <c r="H69" s="48">
        <f t="shared" si="2"/>
        <v>2.9</v>
      </c>
      <c r="I69" s="48">
        <f t="shared" si="3"/>
        <v>0.11749999999999999</v>
      </c>
      <c r="J69" s="48">
        <f t="shared" si="4"/>
        <v>2.9</v>
      </c>
      <c r="K69" s="48">
        <v>0.45</v>
      </c>
      <c r="L69" s="48">
        <f t="shared" si="5"/>
        <v>2.9</v>
      </c>
      <c r="M69" s="48">
        <f t="shared" si="6"/>
        <v>0.14099999999999999</v>
      </c>
      <c r="N69" s="48">
        <f t="shared" si="7"/>
        <v>2.9</v>
      </c>
      <c r="O69" s="48">
        <f t="shared" si="8"/>
        <v>0.11749999999999999</v>
      </c>
      <c r="P69" s="48">
        <f t="shared" si="9"/>
        <v>2.9</v>
      </c>
      <c r="Q69" s="48">
        <f t="shared" si="10"/>
        <v>0.11749999999999999</v>
      </c>
      <c r="R69" s="48">
        <f t="shared" si="11"/>
        <v>2.0999999999999996</v>
      </c>
      <c r="S69" s="48">
        <f t="shared" si="12"/>
        <v>0.11749999999999999</v>
      </c>
      <c r="T69" s="68">
        <f t="shared" si="13"/>
        <v>1.421</v>
      </c>
      <c r="U69" s="48">
        <f t="shared" si="14"/>
        <v>0.10339999999999999</v>
      </c>
      <c r="V69" s="69"/>
      <c r="W69" s="69"/>
    </row>
    <row r="70" spans="1:23" ht="38.25" x14ac:dyDescent="0.2">
      <c r="A70" s="66">
        <v>0.48</v>
      </c>
      <c r="B70" s="67">
        <v>64</v>
      </c>
      <c r="C70" s="21" t="s">
        <v>168</v>
      </c>
      <c r="D70" s="82">
        <v>2.9</v>
      </c>
      <c r="E70" s="86">
        <v>0.57999999999999996</v>
      </c>
      <c r="F70" s="68">
        <f t="shared" si="0"/>
        <v>1.421</v>
      </c>
      <c r="G70" s="48">
        <f t="shared" si="1"/>
        <v>0.12759999999999999</v>
      </c>
      <c r="H70" s="48">
        <f t="shared" si="2"/>
        <v>2.9</v>
      </c>
      <c r="I70" s="48">
        <f t="shared" si="3"/>
        <v>0.14499999999999999</v>
      </c>
      <c r="J70" s="48">
        <f t="shared" si="4"/>
        <v>2.9</v>
      </c>
      <c r="K70" s="48">
        <v>0.45</v>
      </c>
      <c r="L70" s="48">
        <f t="shared" si="5"/>
        <v>2.9</v>
      </c>
      <c r="M70" s="48">
        <f t="shared" si="6"/>
        <v>0.17399999999999999</v>
      </c>
      <c r="N70" s="48">
        <f t="shared" si="7"/>
        <v>2.9</v>
      </c>
      <c r="O70" s="48">
        <f t="shared" si="8"/>
        <v>0.14499999999999999</v>
      </c>
      <c r="P70" s="48">
        <f t="shared" si="9"/>
        <v>2.9</v>
      </c>
      <c r="Q70" s="48">
        <f t="shared" si="10"/>
        <v>0.14499999999999999</v>
      </c>
      <c r="R70" s="48">
        <f t="shared" si="11"/>
        <v>2.0999999999999996</v>
      </c>
      <c r="S70" s="48">
        <f t="shared" si="12"/>
        <v>0.14499999999999999</v>
      </c>
      <c r="T70" s="68">
        <f t="shared" si="13"/>
        <v>1.421</v>
      </c>
      <c r="U70" s="48">
        <f t="shared" si="14"/>
        <v>0.12759999999999999</v>
      </c>
      <c r="V70" s="69"/>
      <c r="W70" s="69"/>
    </row>
    <row r="71" spans="1:23" ht="38.25" x14ac:dyDescent="0.2">
      <c r="A71" s="66">
        <v>0.56000000000000005</v>
      </c>
      <c r="B71" s="67">
        <v>65</v>
      </c>
      <c r="C71" s="21" t="s">
        <v>167</v>
      </c>
      <c r="D71" s="82">
        <v>2.9</v>
      </c>
      <c r="E71" s="86">
        <v>0.48</v>
      </c>
      <c r="F71" s="68">
        <f t="shared" si="0"/>
        <v>1.421</v>
      </c>
      <c r="G71" s="48">
        <f t="shared" si="1"/>
        <v>0.1056</v>
      </c>
      <c r="H71" s="48">
        <f t="shared" si="2"/>
        <v>2.9</v>
      </c>
      <c r="I71" s="48">
        <f t="shared" si="3"/>
        <v>0.12</v>
      </c>
      <c r="J71" s="48">
        <f t="shared" si="4"/>
        <v>2.9</v>
      </c>
      <c r="K71" s="48">
        <v>0.45</v>
      </c>
      <c r="L71" s="48">
        <f t="shared" si="5"/>
        <v>2.9</v>
      </c>
      <c r="M71" s="48">
        <f t="shared" si="6"/>
        <v>0.14399999999999999</v>
      </c>
      <c r="N71" s="48">
        <f t="shared" si="7"/>
        <v>2.9</v>
      </c>
      <c r="O71" s="48">
        <f t="shared" si="8"/>
        <v>0.12</v>
      </c>
      <c r="P71" s="48">
        <f t="shared" si="9"/>
        <v>2.9</v>
      </c>
      <c r="Q71" s="48">
        <f t="shared" si="10"/>
        <v>0.12</v>
      </c>
      <c r="R71" s="48">
        <f t="shared" si="11"/>
        <v>2.0999999999999996</v>
      </c>
      <c r="S71" s="48">
        <f t="shared" si="12"/>
        <v>0.12</v>
      </c>
      <c r="T71" s="68">
        <f t="shared" si="13"/>
        <v>1.421</v>
      </c>
      <c r="U71" s="48">
        <f t="shared" si="14"/>
        <v>0.1056</v>
      </c>
      <c r="V71" s="69"/>
      <c r="W71" s="69"/>
    </row>
    <row r="72" spans="1:23" ht="38.25" x14ac:dyDescent="0.2">
      <c r="A72" s="66">
        <v>0.48</v>
      </c>
      <c r="B72" s="67">
        <v>66</v>
      </c>
      <c r="C72" s="21" t="s">
        <v>166</v>
      </c>
      <c r="D72" s="82">
        <v>2.9</v>
      </c>
      <c r="E72" s="86">
        <v>0.56000000000000005</v>
      </c>
      <c r="F72" s="68">
        <f t="shared" si="0"/>
        <v>1.421</v>
      </c>
      <c r="G72" s="48">
        <f t="shared" si="1"/>
        <v>0.12320000000000002</v>
      </c>
      <c r="H72" s="48">
        <f t="shared" si="2"/>
        <v>2.9</v>
      </c>
      <c r="I72" s="48">
        <f t="shared" si="3"/>
        <v>0.14000000000000001</v>
      </c>
      <c r="J72" s="48">
        <f t="shared" si="4"/>
        <v>2.9</v>
      </c>
      <c r="K72" s="48">
        <v>0.45</v>
      </c>
      <c r="L72" s="48">
        <f t="shared" si="5"/>
        <v>2.9</v>
      </c>
      <c r="M72" s="48">
        <f t="shared" si="6"/>
        <v>0.16800000000000001</v>
      </c>
      <c r="N72" s="48">
        <f t="shared" si="7"/>
        <v>2.9</v>
      </c>
      <c r="O72" s="48">
        <f t="shared" si="8"/>
        <v>0.14000000000000001</v>
      </c>
      <c r="P72" s="48">
        <f t="shared" si="9"/>
        <v>2.9</v>
      </c>
      <c r="Q72" s="48">
        <f t="shared" si="10"/>
        <v>0.14000000000000001</v>
      </c>
      <c r="R72" s="48">
        <f t="shared" si="11"/>
        <v>2.0999999999999996</v>
      </c>
      <c r="S72" s="48">
        <f t="shared" si="12"/>
        <v>0.14000000000000001</v>
      </c>
      <c r="T72" s="68">
        <f t="shared" si="13"/>
        <v>1.421</v>
      </c>
      <c r="U72" s="48">
        <f t="shared" si="14"/>
        <v>0.12320000000000002</v>
      </c>
      <c r="V72" s="69"/>
      <c r="W72" s="69"/>
    </row>
    <row r="73" spans="1:23" ht="38.25" x14ac:dyDescent="0.2">
      <c r="A73" s="66">
        <v>0.4</v>
      </c>
      <c r="B73" s="67">
        <v>67</v>
      </c>
      <c r="C73" s="21" t="s">
        <v>165</v>
      </c>
      <c r="D73" s="82">
        <v>2.9</v>
      </c>
      <c r="E73" s="86">
        <v>0.48</v>
      </c>
      <c r="F73" s="68">
        <f t="shared" si="0"/>
        <v>1.421</v>
      </c>
      <c r="G73" s="48">
        <f t="shared" si="1"/>
        <v>0.1056</v>
      </c>
      <c r="H73" s="48">
        <f t="shared" si="2"/>
        <v>2.9</v>
      </c>
      <c r="I73" s="48">
        <f t="shared" si="3"/>
        <v>0.12</v>
      </c>
      <c r="J73" s="48">
        <f t="shared" si="4"/>
        <v>2.9</v>
      </c>
      <c r="K73" s="48">
        <v>0.45</v>
      </c>
      <c r="L73" s="48">
        <f t="shared" si="5"/>
        <v>2.9</v>
      </c>
      <c r="M73" s="48">
        <f t="shared" si="6"/>
        <v>0.14399999999999999</v>
      </c>
      <c r="N73" s="48">
        <f t="shared" si="7"/>
        <v>2.9</v>
      </c>
      <c r="O73" s="48">
        <f t="shared" si="8"/>
        <v>0.12</v>
      </c>
      <c r="P73" s="48">
        <f t="shared" si="9"/>
        <v>2.9</v>
      </c>
      <c r="Q73" s="48">
        <f t="shared" si="10"/>
        <v>0.12</v>
      </c>
      <c r="R73" s="48">
        <f t="shared" si="11"/>
        <v>2.0999999999999996</v>
      </c>
      <c r="S73" s="48">
        <f t="shared" si="12"/>
        <v>0.12</v>
      </c>
      <c r="T73" s="68">
        <f t="shared" si="13"/>
        <v>1.421</v>
      </c>
      <c r="U73" s="48">
        <f t="shared" si="14"/>
        <v>0.1056</v>
      </c>
      <c r="V73" s="69"/>
      <c r="W73" s="69"/>
    </row>
    <row r="74" spans="1:23" ht="38.25" x14ac:dyDescent="0.2">
      <c r="A74" s="66">
        <v>0.41</v>
      </c>
      <c r="B74" s="67">
        <v>68</v>
      </c>
      <c r="C74" s="21" t="s">
        <v>164</v>
      </c>
      <c r="D74" s="82">
        <v>2.9</v>
      </c>
      <c r="E74" s="86">
        <v>0.4</v>
      </c>
      <c r="F74" s="68">
        <f t="shared" si="0"/>
        <v>1.421</v>
      </c>
      <c r="G74" s="48">
        <f t="shared" si="1"/>
        <v>8.8000000000000009E-2</v>
      </c>
      <c r="H74" s="48">
        <f t="shared" si="2"/>
        <v>2.9</v>
      </c>
      <c r="I74" s="48">
        <f t="shared" si="3"/>
        <v>0.1</v>
      </c>
      <c r="J74" s="48">
        <f t="shared" si="4"/>
        <v>2.9</v>
      </c>
      <c r="K74" s="48">
        <v>0.45</v>
      </c>
      <c r="L74" s="48">
        <f t="shared" si="5"/>
        <v>2.9</v>
      </c>
      <c r="M74" s="48">
        <f t="shared" si="6"/>
        <v>0.12</v>
      </c>
      <c r="N74" s="48">
        <f t="shared" si="7"/>
        <v>2.9</v>
      </c>
      <c r="O74" s="48">
        <f t="shared" si="8"/>
        <v>0.1</v>
      </c>
      <c r="P74" s="48">
        <f t="shared" si="9"/>
        <v>2.9</v>
      </c>
      <c r="Q74" s="48">
        <f t="shared" si="10"/>
        <v>0.1</v>
      </c>
      <c r="R74" s="48">
        <f t="shared" si="11"/>
        <v>2.0999999999999996</v>
      </c>
      <c r="S74" s="48">
        <f t="shared" si="12"/>
        <v>0.1</v>
      </c>
      <c r="T74" s="68">
        <f t="shared" si="13"/>
        <v>1.421</v>
      </c>
      <c r="U74" s="48">
        <f t="shared" si="14"/>
        <v>8.8000000000000009E-2</v>
      </c>
      <c r="V74" s="69"/>
      <c r="W74" s="69"/>
    </row>
    <row r="75" spans="1:23" ht="38.25" x14ac:dyDescent="0.2">
      <c r="A75" s="66">
        <v>0.25</v>
      </c>
      <c r="B75" s="67">
        <v>69</v>
      </c>
      <c r="C75" s="21" t="s">
        <v>278</v>
      </c>
      <c r="D75" s="82">
        <v>2.9</v>
      </c>
      <c r="E75" s="86">
        <v>0.41</v>
      </c>
      <c r="F75" s="68">
        <f t="shared" si="0"/>
        <v>1.421</v>
      </c>
      <c r="G75" s="48">
        <f t="shared" si="1"/>
        <v>9.0199999999999989E-2</v>
      </c>
      <c r="H75" s="48">
        <f t="shared" si="2"/>
        <v>2.9</v>
      </c>
      <c r="I75" s="48">
        <f t="shared" si="3"/>
        <v>0.10249999999999999</v>
      </c>
      <c r="J75" s="48">
        <f t="shared" si="4"/>
        <v>2.9</v>
      </c>
      <c r="K75" s="48">
        <v>0.45</v>
      </c>
      <c r="L75" s="48">
        <f t="shared" si="5"/>
        <v>2.9</v>
      </c>
      <c r="M75" s="48">
        <f t="shared" si="6"/>
        <v>0.12299999999999998</v>
      </c>
      <c r="N75" s="48">
        <f t="shared" si="7"/>
        <v>2.9</v>
      </c>
      <c r="O75" s="48">
        <f t="shared" si="8"/>
        <v>0.10249999999999999</v>
      </c>
      <c r="P75" s="48">
        <f t="shared" si="9"/>
        <v>2.9</v>
      </c>
      <c r="Q75" s="48">
        <f t="shared" si="10"/>
        <v>0.10249999999999999</v>
      </c>
      <c r="R75" s="48">
        <f t="shared" si="11"/>
        <v>2.0999999999999996</v>
      </c>
      <c r="S75" s="48">
        <f t="shared" si="12"/>
        <v>0.10249999999999999</v>
      </c>
      <c r="T75" s="68">
        <f t="shared" si="13"/>
        <v>1.421</v>
      </c>
      <c r="U75" s="48">
        <f t="shared" si="14"/>
        <v>9.0199999999999989E-2</v>
      </c>
      <c r="V75" s="69"/>
      <c r="W75" s="69"/>
    </row>
    <row r="76" spans="1:23" ht="38.25" x14ac:dyDescent="0.2">
      <c r="A76" s="66">
        <v>0.47</v>
      </c>
      <c r="B76" s="67">
        <v>70</v>
      </c>
      <c r="C76" s="21" t="s">
        <v>163</v>
      </c>
      <c r="D76" s="82">
        <v>2.9</v>
      </c>
      <c r="E76" s="86">
        <v>0.25</v>
      </c>
      <c r="F76" s="68">
        <f t="shared" si="0"/>
        <v>1.421</v>
      </c>
      <c r="G76" s="48">
        <f t="shared" si="1"/>
        <v>5.5E-2</v>
      </c>
      <c r="H76" s="48">
        <f t="shared" si="2"/>
        <v>2.9</v>
      </c>
      <c r="I76" s="48">
        <f t="shared" si="3"/>
        <v>6.25E-2</v>
      </c>
      <c r="J76" s="48">
        <f t="shared" si="4"/>
        <v>2.9</v>
      </c>
      <c r="K76" s="48">
        <v>0.45</v>
      </c>
      <c r="L76" s="48">
        <f t="shared" si="5"/>
        <v>2.9</v>
      </c>
      <c r="M76" s="48">
        <f t="shared" si="6"/>
        <v>7.4999999999999997E-2</v>
      </c>
      <c r="N76" s="48">
        <f t="shared" si="7"/>
        <v>2.9</v>
      </c>
      <c r="O76" s="48">
        <f t="shared" si="8"/>
        <v>6.25E-2</v>
      </c>
      <c r="P76" s="48">
        <f t="shared" si="9"/>
        <v>2.9</v>
      </c>
      <c r="Q76" s="48">
        <f t="shared" si="10"/>
        <v>6.25E-2</v>
      </c>
      <c r="R76" s="48">
        <f t="shared" si="11"/>
        <v>2.0999999999999996</v>
      </c>
      <c r="S76" s="48">
        <f t="shared" si="12"/>
        <v>6.25E-2</v>
      </c>
      <c r="T76" s="68">
        <f t="shared" si="13"/>
        <v>1.421</v>
      </c>
      <c r="U76" s="48">
        <f t="shared" si="14"/>
        <v>5.5E-2</v>
      </c>
      <c r="V76" s="69"/>
      <c r="W76" s="69"/>
    </row>
    <row r="77" spans="1:23" ht="38.25" x14ac:dyDescent="0.2">
      <c r="A77" s="66"/>
      <c r="B77" s="67">
        <v>71</v>
      </c>
      <c r="C77" s="44" t="s">
        <v>236</v>
      </c>
      <c r="D77" s="82">
        <v>2.97</v>
      </c>
      <c r="E77" s="86">
        <v>0.4</v>
      </c>
      <c r="F77" s="68">
        <f t="shared" si="0"/>
        <v>1.4553</v>
      </c>
      <c r="G77" s="48">
        <f t="shared" si="1"/>
        <v>8.8000000000000009E-2</v>
      </c>
      <c r="H77" s="48">
        <f t="shared" si="2"/>
        <v>2.97</v>
      </c>
      <c r="I77" s="48">
        <f t="shared" si="3"/>
        <v>0.1</v>
      </c>
      <c r="J77" s="48">
        <f t="shared" si="4"/>
        <v>2.97</v>
      </c>
      <c r="K77" s="48">
        <v>0.45</v>
      </c>
      <c r="L77" s="48">
        <f t="shared" si="5"/>
        <v>2.97</v>
      </c>
      <c r="M77" s="48">
        <f t="shared" si="6"/>
        <v>0.12</v>
      </c>
      <c r="N77" s="48">
        <f t="shared" si="7"/>
        <v>2.97</v>
      </c>
      <c r="O77" s="48">
        <f t="shared" si="8"/>
        <v>0.1</v>
      </c>
      <c r="P77" s="48">
        <f t="shared" si="9"/>
        <v>2.97</v>
      </c>
      <c r="Q77" s="48">
        <f t="shared" si="10"/>
        <v>0.1</v>
      </c>
      <c r="R77" s="48">
        <f t="shared" si="11"/>
        <v>2.17</v>
      </c>
      <c r="S77" s="48">
        <f t="shared" si="12"/>
        <v>0.1</v>
      </c>
      <c r="T77" s="68">
        <f t="shared" si="13"/>
        <v>1.4553</v>
      </c>
      <c r="U77" s="48">
        <f t="shared" si="14"/>
        <v>8.8000000000000009E-2</v>
      </c>
      <c r="V77" s="69"/>
      <c r="W77" s="69"/>
    </row>
    <row r="78" spans="1:23" ht="38.25" x14ac:dyDescent="0.2">
      <c r="A78" s="66">
        <v>0.38</v>
      </c>
      <c r="B78" s="67">
        <v>72</v>
      </c>
      <c r="C78" s="21" t="s">
        <v>325</v>
      </c>
      <c r="D78" s="82">
        <v>2.79</v>
      </c>
      <c r="E78" s="86">
        <v>0.43</v>
      </c>
      <c r="F78" s="68">
        <f t="shared" si="0"/>
        <v>1.3671</v>
      </c>
      <c r="G78" s="48">
        <f t="shared" si="1"/>
        <v>9.4600000000000004E-2</v>
      </c>
      <c r="H78" s="48">
        <f t="shared" si="2"/>
        <v>2.79</v>
      </c>
      <c r="I78" s="48">
        <f t="shared" si="3"/>
        <v>0.1075</v>
      </c>
      <c r="J78" s="48">
        <f t="shared" si="4"/>
        <v>2.79</v>
      </c>
      <c r="K78" s="48">
        <v>0.45</v>
      </c>
      <c r="L78" s="48">
        <f t="shared" si="5"/>
        <v>2.79</v>
      </c>
      <c r="M78" s="48">
        <f t="shared" si="6"/>
        <v>0.129</v>
      </c>
      <c r="N78" s="48">
        <f t="shared" si="7"/>
        <v>2.79</v>
      </c>
      <c r="O78" s="48">
        <f t="shared" si="8"/>
        <v>0.1075</v>
      </c>
      <c r="P78" s="48">
        <f t="shared" si="9"/>
        <v>2.79</v>
      </c>
      <c r="Q78" s="48">
        <f t="shared" si="10"/>
        <v>0.1075</v>
      </c>
      <c r="R78" s="48">
        <f t="shared" si="11"/>
        <v>1.99</v>
      </c>
      <c r="S78" s="48">
        <f t="shared" si="12"/>
        <v>0.1075</v>
      </c>
      <c r="T78" s="68">
        <f t="shared" si="13"/>
        <v>1.3671</v>
      </c>
      <c r="U78" s="48">
        <f t="shared" si="14"/>
        <v>9.4600000000000004E-2</v>
      </c>
      <c r="V78" s="69"/>
      <c r="W78" s="69"/>
    </row>
    <row r="79" spans="1:23" ht="38.25" x14ac:dyDescent="0.2">
      <c r="A79" s="66">
        <v>0.23</v>
      </c>
      <c r="B79" s="67">
        <v>73</v>
      </c>
      <c r="C79" s="21" t="s">
        <v>279</v>
      </c>
      <c r="D79" s="82">
        <v>2.79</v>
      </c>
      <c r="E79" s="86">
        <v>0.41</v>
      </c>
      <c r="F79" s="68">
        <f t="shared" si="0"/>
        <v>1.3671</v>
      </c>
      <c r="G79" s="48">
        <f t="shared" si="1"/>
        <v>9.0199999999999989E-2</v>
      </c>
      <c r="H79" s="48">
        <f t="shared" si="2"/>
        <v>2.79</v>
      </c>
      <c r="I79" s="48">
        <f t="shared" si="3"/>
        <v>0.10249999999999999</v>
      </c>
      <c r="J79" s="48">
        <f t="shared" si="4"/>
        <v>2.79</v>
      </c>
      <c r="K79" s="48">
        <v>0.45</v>
      </c>
      <c r="L79" s="48">
        <f t="shared" si="5"/>
        <v>2.79</v>
      </c>
      <c r="M79" s="48">
        <f t="shared" si="6"/>
        <v>0.12299999999999998</v>
      </c>
      <c r="N79" s="48">
        <f t="shared" si="7"/>
        <v>2.79</v>
      </c>
      <c r="O79" s="48">
        <f t="shared" si="8"/>
        <v>0.10249999999999999</v>
      </c>
      <c r="P79" s="48">
        <f t="shared" si="9"/>
        <v>2.79</v>
      </c>
      <c r="Q79" s="48">
        <f t="shared" si="10"/>
        <v>0.10249999999999999</v>
      </c>
      <c r="R79" s="48">
        <f t="shared" si="11"/>
        <v>1.99</v>
      </c>
      <c r="S79" s="48">
        <f t="shared" si="12"/>
        <v>0.10249999999999999</v>
      </c>
      <c r="T79" s="68">
        <f t="shared" si="13"/>
        <v>1.3671</v>
      </c>
      <c r="U79" s="48">
        <f t="shared" si="14"/>
        <v>9.0199999999999989E-2</v>
      </c>
      <c r="V79" s="69"/>
      <c r="W79" s="69"/>
    </row>
    <row r="80" spans="1:23" ht="38.25" x14ac:dyDescent="0.2">
      <c r="A80" s="66">
        <v>0.26</v>
      </c>
      <c r="B80" s="67">
        <v>74</v>
      </c>
      <c r="C80" s="21" t="s">
        <v>280</v>
      </c>
      <c r="D80" s="82">
        <v>2.79</v>
      </c>
      <c r="E80" s="86">
        <v>0.22</v>
      </c>
      <c r="F80" s="68">
        <f t="shared" si="0"/>
        <v>1.3671</v>
      </c>
      <c r="G80" s="48">
        <f t="shared" si="1"/>
        <v>4.8399999999999999E-2</v>
      </c>
      <c r="H80" s="48">
        <f t="shared" si="2"/>
        <v>2.79</v>
      </c>
      <c r="I80" s="48">
        <f t="shared" si="3"/>
        <v>5.5E-2</v>
      </c>
      <c r="J80" s="48">
        <f t="shared" si="4"/>
        <v>2.79</v>
      </c>
      <c r="K80" s="48">
        <v>0.45</v>
      </c>
      <c r="L80" s="48">
        <f t="shared" si="5"/>
        <v>2.79</v>
      </c>
      <c r="M80" s="48">
        <f t="shared" si="6"/>
        <v>6.6000000000000003E-2</v>
      </c>
      <c r="N80" s="48">
        <f t="shared" si="7"/>
        <v>2.79</v>
      </c>
      <c r="O80" s="48">
        <f t="shared" si="8"/>
        <v>5.5E-2</v>
      </c>
      <c r="P80" s="48">
        <f t="shared" si="9"/>
        <v>2.79</v>
      </c>
      <c r="Q80" s="48">
        <f t="shared" si="10"/>
        <v>5.5E-2</v>
      </c>
      <c r="R80" s="48">
        <f t="shared" si="11"/>
        <v>1.99</v>
      </c>
      <c r="S80" s="48">
        <f t="shared" si="12"/>
        <v>5.5E-2</v>
      </c>
      <c r="T80" s="68">
        <f t="shared" si="13"/>
        <v>1.3671</v>
      </c>
      <c r="U80" s="48">
        <f t="shared" si="14"/>
        <v>4.8399999999999999E-2</v>
      </c>
      <c r="V80" s="69"/>
      <c r="W80" s="69"/>
    </row>
    <row r="81" spans="1:23" ht="38.25" x14ac:dyDescent="0.2">
      <c r="A81" s="66">
        <v>0.88</v>
      </c>
      <c r="B81" s="67">
        <v>75</v>
      </c>
      <c r="C81" s="21" t="s">
        <v>281</v>
      </c>
      <c r="D81" s="82">
        <v>2.79</v>
      </c>
      <c r="E81" s="86">
        <v>0.23</v>
      </c>
      <c r="F81" s="68">
        <f t="shared" ref="F81:F104" si="39">D81*0.49</f>
        <v>1.3671</v>
      </c>
      <c r="G81" s="48">
        <f t="shared" ref="G81:G104" si="40">E81*0.22</f>
        <v>5.0599999999999999E-2</v>
      </c>
      <c r="H81" s="48">
        <f t="shared" ref="H81:H104" si="41">D81</f>
        <v>2.79</v>
      </c>
      <c r="I81" s="48">
        <f t="shared" ref="I81:I104" si="42">E81*0.25</f>
        <v>5.7500000000000002E-2</v>
      </c>
      <c r="J81" s="48">
        <f t="shared" ref="J81:J104" si="43">D81</f>
        <v>2.79</v>
      </c>
      <c r="K81" s="48">
        <v>0.45</v>
      </c>
      <c r="L81" s="48">
        <f t="shared" ref="L81:L104" si="44">D81</f>
        <v>2.79</v>
      </c>
      <c r="M81" s="48">
        <f t="shared" ref="M81:M104" si="45">E81*0.3</f>
        <v>6.9000000000000006E-2</v>
      </c>
      <c r="N81" s="48">
        <f t="shared" ref="N81:N104" si="46">D81</f>
        <v>2.79</v>
      </c>
      <c r="O81" s="48">
        <f t="shared" ref="O81:O104" si="47">E81*0.25</f>
        <v>5.7500000000000002E-2</v>
      </c>
      <c r="P81" s="48">
        <f t="shared" ref="P81:P104" si="48">D81</f>
        <v>2.79</v>
      </c>
      <c r="Q81" s="48">
        <f t="shared" ref="Q81:Q104" si="49">E81*0.25</f>
        <v>5.7500000000000002E-2</v>
      </c>
      <c r="R81" s="48">
        <f t="shared" ref="R81:R104" si="50">D81-0.8</f>
        <v>1.99</v>
      </c>
      <c r="S81" s="48">
        <f t="shared" ref="S81:S104" si="51">E81*0.25</f>
        <v>5.7500000000000002E-2</v>
      </c>
      <c r="T81" s="68">
        <f t="shared" ref="T81:T104" si="52">D81*0.49</f>
        <v>1.3671</v>
      </c>
      <c r="U81" s="48">
        <f t="shared" ref="U81:U104" si="53">E81*0.22</f>
        <v>5.0599999999999999E-2</v>
      </c>
      <c r="V81" s="69"/>
      <c r="W81" s="69"/>
    </row>
    <row r="82" spans="1:23" ht="38.25" x14ac:dyDescent="0.2">
      <c r="A82" s="66"/>
      <c r="B82" s="67">
        <v>76</v>
      </c>
      <c r="C82" s="21" t="s">
        <v>226</v>
      </c>
      <c r="D82" s="84">
        <v>2.79</v>
      </c>
      <c r="E82" s="87">
        <v>0.49</v>
      </c>
      <c r="F82" s="68">
        <f t="shared" si="39"/>
        <v>1.3671</v>
      </c>
      <c r="G82" s="48">
        <f t="shared" si="40"/>
        <v>0.10779999999999999</v>
      </c>
      <c r="H82" s="48">
        <f t="shared" si="41"/>
        <v>2.79</v>
      </c>
      <c r="I82" s="48">
        <f t="shared" si="42"/>
        <v>0.1225</v>
      </c>
      <c r="J82" s="48">
        <f t="shared" si="43"/>
        <v>2.79</v>
      </c>
      <c r="K82" s="48">
        <v>0.45</v>
      </c>
      <c r="L82" s="48">
        <f t="shared" si="44"/>
        <v>2.79</v>
      </c>
      <c r="M82" s="48">
        <f t="shared" si="45"/>
        <v>0.14699999999999999</v>
      </c>
      <c r="N82" s="48">
        <f t="shared" si="46"/>
        <v>2.79</v>
      </c>
      <c r="O82" s="48">
        <f t="shared" si="47"/>
        <v>0.1225</v>
      </c>
      <c r="P82" s="48">
        <f t="shared" si="48"/>
        <v>2.79</v>
      </c>
      <c r="Q82" s="48">
        <f t="shared" si="49"/>
        <v>0.1225</v>
      </c>
      <c r="R82" s="48">
        <f t="shared" si="50"/>
        <v>1.99</v>
      </c>
      <c r="S82" s="48">
        <f t="shared" si="51"/>
        <v>0.1225</v>
      </c>
      <c r="T82" s="68">
        <f t="shared" si="52"/>
        <v>1.3671</v>
      </c>
      <c r="U82" s="48">
        <f t="shared" si="53"/>
        <v>0.10779999999999999</v>
      </c>
      <c r="V82" s="69"/>
      <c r="W82" s="69"/>
    </row>
    <row r="83" spans="1:23" ht="38.25" x14ac:dyDescent="0.2">
      <c r="A83" s="66"/>
      <c r="B83" s="67">
        <v>77</v>
      </c>
      <c r="C83" s="21" t="s">
        <v>227</v>
      </c>
      <c r="D83" s="82">
        <v>2.99</v>
      </c>
      <c r="E83" s="86">
        <v>0.53</v>
      </c>
      <c r="F83" s="68">
        <f t="shared" ref="F83" si="54">D83*0.49</f>
        <v>1.4651000000000001</v>
      </c>
      <c r="G83" s="48">
        <f t="shared" ref="G83" si="55">E83*0.22</f>
        <v>0.11660000000000001</v>
      </c>
      <c r="H83" s="48">
        <f t="shared" ref="H83" si="56">D83</f>
        <v>2.99</v>
      </c>
      <c r="I83" s="48">
        <f t="shared" ref="I83" si="57">E83*0.25</f>
        <v>0.13250000000000001</v>
      </c>
      <c r="J83" s="48">
        <f t="shared" ref="J83" si="58">D83</f>
        <v>2.99</v>
      </c>
      <c r="K83" s="48">
        <v>0.45</v>
      </c>
      <c r="L83" s="48">
        <f t="shared" ref="L83" si="59">D83</f>
        <v>2.99</v>
      </c>
      <c r="M83" s="48">
        <f t="shared" ref="M83" si="60">E83*0.3</f>
        <v>0.159</v>
      </c>
      <c r="N83" s="48">
        <f t="shared" ref="N83" si="61">D83</f>
        <v>2.99</v>
      </c>
      <c r="O83" s="48">
        <f t="shared" ref="O83" si="62">E83*0.25</f>
        <v>0.13250000000000001</v>
      </c>
      <c r="P83" s="48">
        <f t="shared" ref="P83" si="63">D83</f>
        <v>2.99</v>
      </c>
      <c r="Q83" s="48">
        <f t="shared" ref="Q83" si="64">E83*0.25</f>
        <v>0.13250000000000001</v>
      </c>
      <c r="R83" s="48">
        <f t="shared" ref="R83" si="65">D83-0.8</f>
        <v>2.1900000000000004</v>
      </c>
      <c r="S83" s="48">
        <f t="shared" ref="S83" si="66">E83*0.25</f>
        <v>0.13250000000000001</v>
      </c>
      <c r="T83" s="68">
        <f t="shared" ref="T83" si="67">D83*0.49</f>
        <v>1.4651000000000001</v>
      </c>
      <c r="U83" s="48">
        <f t="shared" ref="U83" si="68">E83*0.22</f>
        <v>0.11660000000000001</v>
      </c>
      <c r="V83" s="69"/>
      <c r="W83" s="69"/>
    </row>
    <row r="84" spans="1:23" ht="38.25" x14ac:dyDescent="0.2">
      <c r="A84" s="66"/>
      <c r="B84" s="67">
        <v>78</v>
      </c>
      <c r="C84" s="21" t="s">
        <v>185</v>
      </c>
      <c r="D84" s="84">
        <v>2.79</v>
      </c>
      <c r="E84" s="87">
        <v>0.49</v>
      </c>
      <c r="F84" s="68">
        <f t="shared" ref="F84" si="69">D84*0.49</f>
        <v>1.3671</v>
      </c>
      <c r="G84" s="48">
        <f t="shared" ref="G84" si="70">E84*0.22</f>
        <v>0.10779999999999999</v>
      </c>
      <c r="H84" s="48">
        <f t="shared" ref="H84" si="71">D84</f>
        <v>2.79</v>
      </c>
      <c r="I84" s="48">
        <f t="shared" ref="I84" si="72">E84*0.25</f>
        <v>0.1225</v>
      </c>
      <c r="J84" s="48">
        <f t="shared" ref="J84" si="73">D84</f>
        <v>2.79</v>
      </c>
      <c r="K84" s="48">
        <v>0.45</v>
      </c>
      <c r="L84" s="48">
        <f t="shared" ref="L84" si="74">D84</f>
        <v>2.79</v>
      </c>
      <c r="M84" s="48">
        <f t="shared" ref="M84" si="75">E84*0.3</f>
        <v>0.14699999999999999</v>
      </c>
      <c r="N84" s="48">
        <f t="shared" ref="N84" si="76">D84</f>
        <v>2.79</v>
      </c>
      <c r="O84" s="48">
        <f t="shared" ref="O84" si="77">E84*0.25</f>
        <v>0.1225</v>
      </c>
      <c r="P84" s="48">
        <f t="shared" ref="P84" si="78">D84</f>
        <v>2.79</v>
      </c>
      <c r="Q84" s="48">
        <f t="shared" ref="Q84" si="79">E84*0.25</f>
        <v>0.1225</v>
      </c>
      <c r="R84" s="48">
        <f t="shared" ref="R84" si="80">D84-0.8</f>
        <v>1.99</v>
      </c>
      <c r="S84" s="48">
        <f t="shared" ref="S84" si="81">E84*0.25</f>
        <v>0.1225</v>
      </c>
      <c r="T84" s="68">
        <f t="shared" ref="T84" si="82">D84*0.49</f>
        <v>1.3671</v>
      </c>
      <c r="U84" s="48">
        <f t="shared" ref="U84" si="83">E84*0.22</f>
        <v>0.10779999999999999</v>
      </c>
      <c r="V84" s="69"/>
      <c r="W84" s="69"/>
    </row>
    <row r="85" spans="1:23" ht="38.25" x14ac:dyDescent="0.2">
      <c r="A85" s="66"/>
      <c r="B85" s="67">
        <v>79</v>
      </c>
      <c r="C85" s="21" t="s">
        <v>186</v>
      </c>
      <c r="D85" s="84">
        <v>2.79</v>
      </c>
      <c r="E85" s="87">
        <v>0.45</v>
      </c>
      <c r="F85" s="68">
        <f t="shared" ref="F85" si="84">D85*0.49</f>
        <v>1.3671</v>
      </c>
      <c r="G85" s="48">
        <f t="shared" ref="G85" si="85">E85*0.22</f>
        <v>9.9000000000000005E-2</v>
      </c>
      <c r="H85" s="48">
        <f t="shared" ref="H85" si="86">D85</f>
        <v>2.79</v>
      </c>
      <c r="I85" s="48">
        <f t="shared" ref="I85" si="87">E85*0.25</f>
        <v>0.1125</v>
      </c>
      <c r="J85" s="48">
        <f t="shared" ref="J85" si="88">D85</f>
        <v>2.79</v>
      </c>
      <c r="K85" s="48">
        <v>0.45</v>
      </c>
      <c r="L85" s="48">
        <f t="shared" ref="L85" si="89">D85</f>
        <v>2.79</v>
      </c>
      <c r="M85" s="48">
        <f t="shared" ref="M85" si="90">E85*0.3</f>
        <v>0.13500000000000001</v>
      </c>
      <c r="N85" s="48">
        <f t="shared" ref="N85" si="91">D85</f>
        <v>2.79</v>
      </c>
      <c r="O85" s="48">
        <f t="shared" ref="O85" si="92">E85*0.25</f>
        <v>0.1125</v>
      </c>
      <c r="P85" s="48">
        <f t="shared" ref="P85" si="93">D85</f>
        <v>2.79</v>
      </c>
      <c r="Q85" s="48">
        <f t="shared" ref="Q85" si="94">E85*0.25</f>
        <v>0.1125</v>
      </c>
      <c r="R85" s="48">
        <f t="shared" ref="R85" si="95">D85-0.8</f>
        <v>1.99</v>
      </c>
      <c r="S85" s="48">
        <f t="shared" ref="S85" si="96">E85*0.25</f>
        <v>0.1125</v>
      </c>
      <c r="T85" s="68">
        <f t="shared" ref="T85" si="97">D85*0.49</f>
        <v>1.3671</v>
      </c>
      <c r="U85" s="48">
        <f t="shared" ref="U85" si="98">E85*0.22</f>
        <v>9.9000000000000005E-2</v>
      </c>
      <c r="V85" s="69"/>
      <c r="W85" s="69"/>
    </row>
    <row r="86" spans="1:23" ht="38.25" x14ac:dyDescent="0.2">
      <c r="A86" s="66"/>
      <c r="B86" s="67">
        <v>80</v>
      </c>
      <c r="C86" s="21" t="s">
        <v>228</v>
      </c>
      <c r="D86" s="82">
        <v>2.96</v>
      </c>
      <c r="E86" s="86">
        <v>0.36</v>
      </c>
      <c r="F86" s="68">
        <f t="shared" ref="F86" si="99">D86*0.49</f>
        <v>1.4503999999999999</v>
      </c>
      <c r="G86" s="48">
        <f t="shared" ref="G86" si="100">E86*0.22</f>
        <v>7.9199999999999993E-2</v>
      </c>
      <c r="H86" s="48">
        <f t="shared" ref="H86" si="101">D86</f>
        <v>2.96</v>
      </c>
      <c r="I86" s="48">
        <f t="shared" ref="I86" si="102">E86*0.25</f>
        <v>0.09</v>
      </c>
      <c r="J86" s="48">
        <f t="shared" ref="J86" si="103">D86</f>
        <v>2.96</v>
      </c>
      <c r="K86" s="48">
        <v>0.45</v>
      </c>
      <c r="L86" s="48">
        <f t="shared" ref="L86" si="104">D86</f>
        <v>2.96</v>
      </c>
      <c r="M86" s="48">
        <f t="shared" ref="M86" si="105">E86*0.3</f>
        <v>0.108</v>
      </c>
      <c r="N86" s="48">
        <f t="shared" ref="N86" si="106">D86</f>
        <v>2.96</v>
      </c>
      <c r="O86" s="48">
        <f t="shared" ref="O86" si="107">E86*0.25</f>
        <v>0.09</v>
      </c>
      <c r="P86" s="48">
        <f t="shared" ref="P86" si="108">D86</f>
        <v>2.96</v>
      </c>
      <c r="Q86" s="48">
        <f t="shared" ref="Q86" si="109">E86*0.25</f>
        <v>0.09</v>
      </c>
      <c r="R86" s="48">
        <f t="shared" ref="R86" si="110">D86-0.8</f>
        <v>2.16</v>
      </c>
      <c r="S86" s="48">
        <f t="shared" ref="S86" si="111">E86*0.25</f>
        <v>0.09</v>
      </c>
      <c r="T86" s="68">
        <f t="shared" ref="T86" si="112">D86*0.49</f>
        <v>1.4503999999999999</v>
      </c>
      <c r="U86" s="48">
        <f t="shared" ref="U86" si="113">E86*0.22</f>
        <v>7.9199999999999993E-2</v>
      </c>
      <c r="V86" s="69"/>
      <c r="W86" s="69"/>
    </row>
    <row r="87" spans="1:23" ht="38.25" x14ac:dyDescent="0.2">
      <c r="A87" s="66"/>
      <c r="B87" s="67">
        <v>81</v>
      </c>
      <c r="C87" s="21" t="s">
        <v>282</v>
      </c>
      <c r="D87" s="82">
        <v>2</v>
      </c>
      <c r="E87" s="86">
        <v>0.54</v>
      </c>
      <c r="F87" s="68">
        <f t="shared" si="39"/>
        <v>0.98</v>
      </c>
      <c r="G87" s="48">
        <f t="shared" si="40"/>
        <v>0.1188</v>
      </c>
      <c r="H87" s="48">
        <f t="shared" si="41"/>
        <v>2</v>
      </c>
      <c r="I87" s="48">
        <f t="shared" si="42"/>
        <v>0.13500000000000001</v>
      </c>
      <c r="J87" s="48">
        <f t="shared" si="43"/>
        <v>2</v>
      </c>
      <c r="K87" s="48">
        <v>0.45</v>
      </c>
      <c r="L87" s="48">
        <f t="shared" si="44"/>
        <v>2</v>
      </c>
      <c r="M87" s="48">
        <f t="shared" si="45"/>
        <v>0.16200000000000001</v>
      </c>
      <c r="N87" s="48">
        <f t="shared" si="46"/>
        <v>2</v>
      </c>
      <c r="O87" s="48">
        <f t="shared" si="47"/>
        <v>0.13500000000000001</v>
      </c>
      <c r="P87" s="48">
        <f t="shared" si="48"/>
        <v>2</v>
      </c>
      <c r="Q87" s="48">
        <f t="shared" si="49"/>
        <v>0.13500000000000001</v>
      </c>
      <c r="R87" s="48">
        <f t="shared" si="50"/>
        <v>1.2</v>
      </c>
      <c r="S87" s="48">
        <f t="shared" si="51"/>
        <v>0.13500000000000001</v>
      </c>
      <c r="T87" s="68">
        <f t="shared" si="52"/>
        <v>0.98</v>
      </c>
      <c r="U87" s="48">
        <f t="shared" si="53"/>
        <v>0.1188</v>
      </c>
      <c r="V87" s="69"/>
      <c r="W87" s="69"/>
    </row>
    <row r="88" spans="1:23" ht="38.25" x14ac:dyDescent="0.2">
      <c r="A88" s="66"/>
      <c r="B88" s="67">
        <v>82</v>
      </c>
      <c r="C88" s="21" t="s">
        <v>283</v>
      </c>
      <c r="D88" s="82">
        <v>2</v>
      </c>
      <c r="E88" s="86">
        <v>0.3</v>
      </c>
      <c r="F88" s="68">
        <f t="shared" si="39"/>
        <v>0.98</v>
      </c>
      <c r="G88" s="48">
        <f t="shared" si="40"/>
        <v>6.6000000000000003E-2</v>
      </c>
      <c r="H88" s="48">
        <f t="shared" si="41"/>
        <v>2</v>
      </c>
      <c r="I88" s="48">
        <f t="shared" si="42"/>
        <v>7.4999999999999997E-2</v>
      </c>
      <c r="J88" s="48">
        <f t="shared" si="43"/>
        <v>2</v>
      </c>
      <c r="K88" s="48">
        <v>0.45</v>
      </c>
      <c r="L88" s="48">
        <f t="shared" si="44"/>
        <v>2</v>
      </c>
      <c r="M88" s="48">
        <f t="shared" si="45"/>
        <v>0.09</v>
      </c>
      <c r="N88" s="48">
        <f t="shared" si="46"/>
        <v>2</v>
      </c>
      <c r="O88" s="48">
        <f t="shared" si="47"/>
        <v>7.4999999999999997E-2</v>
      </c>
      <c r="P88" s="48">
        <f t="shared" si="48"/>
        <v>2</v>
      </c>
      <c r="Q88" s="48">
        <f t="shared" si="49"/>
        <v>7.4999999999999997E-2</v>
      </c>
      <c r="R88" s="48">
        <f t="shared" si="50"/>
        <v>1.2</v>
      </c>
      <c r="S88" s="48">
        <f t="shared" si="51"/>
        <v>7.4999999999999997E-2</v>
      </c>
      <c r="T88" s="68">
        <f t="shared" si="52"/>
        <v>0.98</v>
      </c>
      <c r="U88" s="48">
        <f t="shared" si="53"/>
        <v>6.6000000000000003E-2</v>
      </c>
      <c r="V88" s="69"/>
      <c r="W88" s="69"/>
    </row>
    <row r="89" spans="1:23" ht="38.25" x14ac:dyDescent="0.2">
      <c r="A89" s="66"/>
      <c r="B89" s="67">
        <v>83</v>
      </c>
      <c r="C89" s="21" t="s">
        <v>284</v>
      </c>
      <c r="D89" s="82">
        <v>2</v>
      </c>
      <c r="E89" s="86">
        <v>0.28999999999999998</v>
      </c>
      <c r="F89" s="68">
        <f t="shared" si="39"/>
        <v>0.98</v>
      </c>
      <c r="G89" s="48">
        <f t="shared" si="40"/>
        <v>6.3799999999999996E-2</v>
      </c>
      <c r="H89" s="48">
        <f t="shared" si="41"/>
        <v>2</v>
      </c>
      <c r="I89" s="48">
        <f t="shared" si="42"/>
        <v>7.2499999999999995E-2</v>
      </c>
      <c r="J89" s="48">
        <f t="shared" si="43"/>
        <v>2</v>
      </c>
      <c r="K89" s="48">
        <v>0.45</v>
      </c>
      <c r="L89" s="48">
        <f t="shared" si="44"/>
        <v>2</v>
      </c>
      <c r="M89" s="48">
        <f t="shared" si="45"/>
        <v>8.6999999999999994E-2</v>
      </c>
      <c r="N89" s="48">
        <f t="shared" si="46"/>
        <v>2</v>
      </c>
      <c r="O89" s="48">
        <f t="shared" si="47"/>
        <v>7.2499999999999995E-2</v>
      </c>
      <c r="P89" s="48">
        <f t="shared" si="48"/>
        <v>2</v>
      </c>
      <c r="Q89" s="48">
        <f t="shared" si="49"/>
        <v>7.2499999999999995E-2</v>
      </c>
      <c r="R89" s="48">
        <f t="shared" si="50"/>
        <v>1.2</v>
      </c>
      <c r="S89" s="48">
        <f t="shared" si="51"/>
        <v>7.2499999999999995E-2</v>
      </c>
      <c r="T89" s="68">
        <f t="shared" si="52"/>
        <v>0.98</v>
      </c>
      <c r="U89" s="48">
        <f t="shared" si="53"/>
        <v>6.3799999999999996E-2</v>
      </c>
      <c r="V89" s="69"/>
      <c r="W89" s="69"/>
    </row>
    <row r="90" spans="1:23" ht="38.25" x14ac:dyDescent="0.2">
      <c r="A90" s="66"/>
      <c r="B90" s="67">
        <v>84</v>
      </c>
      <c r="C90" s="21" t="s">
        <v>285</v>
      </c>
      <c r="D90" s="82">
        <v>2</v>
      </c>
      <c r="E90" s="86">
        <v>0.38</v>
      </c>
      <c r="F90" s="68">
        <f t="shared" si="39"/>
        <v>0.98</v>
      </c>
      <c r="G90" s="48">
        <f t="shared" si="40"/>
        <v>8.3600000000000008E-2</v>
      </c>
      <c r="H90" s="48">
        <f t="shared" si="41"/>
        <v>2</v>
      </c>
      <c r="I90" s="48">
        <f t="shared" si="42"/>
        <v>9.5000000000000001E-2</v>
      </c>
      <c r="J90" s="48">
        <f t="shared" si="43"/>
        <v>2</v>
      </c>
      <c r="K90" s="48">
        <v>0.45</v>
      </c>
      <c r="L90" s="48">
        <f t="shared" si="44"/>
        <v>2</v>
      </c>
      <c r="M90" s="48">
        <f t="shared" si="45"/>
        <v>0.11399999999999999</v>
      </c>
      <c r="N90" s="48">
        <f t="shared" si="46"/>
        <v>2</v>
      </c>
      <c r="O90" s="48">
        <f t="shared" si="47"/>
        <v>9.5000000000000001E-2</v>
      </c>
      <c r="P90" s="48">
        <f t="shared" si="48"/>
        <v>2</v>
      </c>
      <c r="Q90" s="48">
        <f t="shared" si="49"/>
        <v>9.5000000000000001E-2</v>
      </c>
      <c r="R90" s="48">
        <f t="shared" si="50"/>
        <v>1.2</v>
      </c>
      <c r="S90" s="48">
        <f t="shared" si="51"/>
        <v>9.5000000000000001E-2</v>
      </c>
      <c r="T90" s="68">
        <f t="shared" si="52"/>
        <v>0.98</v>
      </c>
      <c r="U90" s="48">
        <f t="shared" si="53"/>
        <v>8.3600000000000008E-2</v>
      </c>
      <c r="V90" s="69"/>
      <c r="W90" s="69"/>
    </row>
    <row r="91" spans="1:23" ht="38.25" x14ac:dyDescent="0.2">
      <c r="A91" s="66"/>
      <c r="B91" s="67">
        <v>85</v>
      </c>
      <c r="C91" s="21" t="s">
        <v>286</v>
      </c>
      <c r="D91" s="82">
        <v>2</v>
      </c>
      <c r="E91" s="86">
        <v>0.33</v>
      </c>
      <c r="F91" s="68">
        <f t="shared" si="39"/>
        <v>0.98</v>
      </c>
      <c r="G91" s="48">
        <f t="shared" si="40"/>
        <v>7.2599999999999998E-2</v>
      </c>
      <c r="H91" s="48">
        <f t="shared" si="41"/>
        <v>2</v>
      </c>
      <c r="I91" s="48">
        <f t="shared" si="42"/>
        <v>8.2500000000000004E-2</v>
      </c>
      <c r="J91" s="48">
        <f t="shared" si="43"/>
        <v>2</v>
      </c>
      <c r="K91" s="48">
        <v>0.45</v>
      </c>
      <c r="L91" s="48">
        <f t="shared" si="44"/>
        <v>2</v>
      </c>
      <c r="M91" s="48">
        <f t="shared" si="45"/>
        <v>9.9000000000000005E-2</v>
      </c>
      <c r="N91" s="48">
        <f t="shared" si="46"/>
        <v>2</v>
      </c>
      <c r="O91" s="48">
        <f t="shared" si="47"/>
        <v>8.2500000000000004E-2</v>
      </c>
      <c r="P91" s="48">
        <f t="shared" si="48"/>
        <v>2</v>
      </c>
      <c r="Q91" s="48">
        <f t="shared" si="49"/>
        <v>8.2500000000000004E-2</v>
      </c>
      <c r="R91" s="48">
        <f t="shared" si="50"/>
        <v>1.2</v>
      </c>
      <c r="S91" s="48">
        <f t="shared" si="51"/>
        <v>8.2500000000000004E-2</v>
      </c>
      <c r="T91" s="68">
        <f t="shared" si="52"/>
        <v>0.98</v>
      </c>
      <c r="U91" s="48">
        <f t="shared" si="53"/>
        <v>7.2599999999999998E-2</v>
      </c>
      <c r="V91" s="69"/>
      <c r="W91" s="69"/>
    </row>
    <row r="92" spans="1:23" ht="38.25" x14ac:dyDescent="0.2">
      <c r="A92" s="66"/>
      <c r="B92" s="67">
        <v>86</v>
      </c>
      <c r="C92" s="21" t="s">
        <v>287</v>
      </c>
      <c r="D92" s="82">
        <v>2</v>
      </c>
      <c r="E92" s="86">
        <v>0.38</v>
      </c>
      <c r="F92" s="68">
        <f t="shared" si="39"/>
        <v>0.98</v>
      </c>
      <c r="G92" s="48">
        <f t="shared" si="40"/>
        <v>8.3600000000000008E-2</v>
      </c>
      <c r="H92" s="48">
        <f t="shared" si="41"/>
        <v>2</v>
      </c>
      <c r="I92" s="48">
        <f t="shared" si="42"/>
        <v>9.5000000000000001E-2</v>
      </c>
      <c r="J92" s="48">
        <f t="shared" si="43"/>
        <v>2</v>
      </c>
      <c r="K92" s="48">
        <v>0.45</v>
      </c>
      <c r="L92" s="48">
        <f t="shared" si="44"/>
        <v>2</v>
      </c>
      <c r="M92" s="48">
        <f t="shared" si="45"/>
        <v>0.11399999999999999</v>
      </c>
      <c r="N92" s="48">
        <f t="shared" si="46"/>
        <v>2</v>
      </c>
      <c r="O92" s="48">
        <f t="shared" si="47"/>
        <v>9.5000000000000001E-2</v>
      </c>
      <c r="P92" s="48">
        <f t="shared" si="48"/>
        <v>2</v>
      </c>
      <c r="Q92" s="48">
        <f t="shared" si="49"/>
        <v>9.5000000000000001E-2</v>
      </c>
      <c r="R92" s="48">
        <f t="shared" si="50"/>
        <v>1.2</v>
      </c>
      <c r="S92" s="48">
        <f t="shared" si="51"/>
        <v>9.5000000000000001E-2</v>
      </c>
      <c r="T92" s="68">
        <f t="shared" si="52"/>
        <v>0.98</v>
      </c>
      <c r="U92" s="48">
        <f t="shared" si="53"/>
        <v>8.3600000000000008E-2</v>
      </c>
      <c r="V92" s="69"/>
      <c r="W92" s="69"/>
    </row>
    <row r="93" spans="1:23" ht="38.25" x14ac:dyDescent="0.2">
      <c r="A93" s="66"/>
      <c r="B93" s="67">
        <v>87</v>
      </c>
      <c r="C93" s="21" t="s">
        <v>326</v>
      </c>
      <c r="D93" s="82">
        <v>2.8</v>
      </c>
      <c r="E93" s="86">
        <v>0.22</v>
      </c>
      <c r="F93" s="68">
        <f t="shared" si="39"/>
        <v>1.3719999999999999</v>
      </c>
      <c r="G93" s="48">
        <f t="shared" si="40"/>
        <v>4.8399999999999999E-2</v>
      </c>
      <c r="H93" s="48">
        <f t="shared" si="41"/>
        <v>2.8</v>
      </c>
      <c r="I93" s="48">
        <f t="shared" si="42"/>
        <v>5.5E-2</v>
      </c>
      <c r="J93" s="48">
        <f t="shared" si="43"/>
        <v>2.8</v>
      </c>
      <c r="K93" s="48">
        <v>0.45</v>
      </c>
      <c r="L93" s="48">
        <f t="shared" si="44"/>
        <v>2.8</v>
      </c>
      <c r="M93" s="48">
        <f t="shared" si="45"/>
        <v>6.6000000000000003E-2</v>
      </c>
      <c r="N93" s="48">
        <f t="shared" si="46"/>
        <v>2.8</v>
      </c>
      <c r="O93" s="48">
        <f t="shared" si="47"/>
        <v>5.5E-2</v>
      </c>
      <c r="P93" s="48">
        <f t="shared" si="48"/>
        <v>2.8</v>
      </c>
      <c r="Q93" s="48">
        <f t="shared" si="49"/>
        <v>5.5E-2</v>
      </c>
      <c r="R93" s="48">
        <f t="shared" si="50"/>
        <v>1.9999999999999998</v>
      </c>
      <c r="S93" s="48">
        <f t="shared" si="51"/>
        <v>5.5E-2</v>
      </c>
      <c r="T93" s="68">
        <f t="shared" si="52"/>
        <v>1.3719999999999999</v>
      </c>
      <c r="U93" s="48">
        <f t="shared" si="53"/>
        <v>4.8399999999999999E-2</v>
      </c>
      <c r="V93" s="69"/>
      <c r="W93" s="69"/>
    </row>
    <row r="94" spans="1:23" ht="38.25" x14ac:dyDescent="0.2">
      <c r="A94" s="66"/>
      <c r="B94" s="67">
        <v>88</v>
      </c>
      <c r="C94" s="21" t="s">
        <v>253</v>
      </c>
      <c r="D94" s="82">
        <v>2.9</v>
      </c>
      <c r="E94" s="86">
        <v>0.44</v>
      </c>
      <c r="F94" s="68">
        <f t="shared" si="39"/>
        <v>1.421</v>
      </c>
      <c r="G94" s="48">
        <f t="shared" si="40"/>
        <v>9.6799999999999997E-2</v>
      </c>
      <c r="H94" s="48">
        <f t="shared" si="41"/>
        <v>2.9</v>
      </c>
      <c r="I94" s="48">
        <f t="shared" si="42"/>
        <v>0.11</v>
      </c>
      <c r="J94" s="48">
        <f t="shared" si="43"/>
        <v>2.9</v>
      </c>
      <c r="K94" s="48">
        <v>0.45</v>
      </c>
      <c r="L94" s="48">
        <f t="shared" si="44"/>
        <v>2.9</v>
      </c>
      <c r="M94" s="48">
        <f t="shared" si="45"/>
        <v>0.13200000000000001</v>
      </c>
      <c r="N94" s="48">
        <f t="shared" si="46"/>
        <v>2.9</v>
      </c>
      <c r="O94" s="48">
        <f t="shared" si="47"/>
        <v>0.11</v>
      </c>
      <c r="P94" s="48">
        <f t="shared" si="48"/>
        <v>2.9</v>
      </c>
      <c r="Q94" s="48">
        <f t="shared" si="49"/>
        <v>0.11</v>
      </c>
      <c r="R94" s="48">
        <f t="shared" si="50"/>
        <v>2.0999999999999996</v>
      </c>
      <c r="S94" s="48">
        <f t="shared" si="51"/>
        <v>0.11</v>
      </c>
      <c r="T94" s="68">
        <f t="shared" si="52"/>
        <v>1.421</v>
      </c>
      <c r="U94" s="48">
        <f t="shared" si="53"/>
        <v>9.6799999999999997E-2</v>
      </c>
      <c r="V94" s="69"/>
      <c r="W94" s="69"/>
    </row>
    <row r="95" spans="1:23" ht="38.25" x14ac:dyDescent="0.2">
      <c r="A95" s="66"/>
      <c r="B95" s="67">
        <v>89</v>
      </c>
      <c r="C95" s="21" t="s">
        <v>254</v>
      </c>
      <c r="D95" s="82">
        <v>2.8</v>
      </c>
      <c r="E95" s="86">
        <v>0.23</v>
      </c>
      <c r="F95" s="68">
        <f t="shared" si="39"/>
        <v>1.3719999999999999</v>
      </c>
      <c r="G95" s="48">
        <f t="shared" si="40"/>
        <v>5.0599999999999999E-2</v>
      </c>
      <c r="H95" s="48">
        <f t="shared" si="41"/>
        <v>2.8</v>
      </c>
      <c r="I95" s="48">
        <f t="shared" si="42"/>
        <v>5.7500000000000002E-2</v>
      </c>
      <c r="J95" s="48">
        <f t="shared" si="43"/>
        <v>2.8</v>
      </c>
      <c r="K95" s="48">
        <v>0.45</v>
      </c>
      <c r="L95" s="48">
        <f t="shared" si="44"/>
        <v>2.8</v>
      </c>
      <c r="M95" s="48">
        <f t="shared" si="45"/>
        <v>6.9000000000000006E-2</v>
      </c>
      <c r="N95" s="48">
        <f t="shared" si="46"/>
        <v>2.8</v>
      </c>
      <c r="O95" s="48">
        <f t="shared" si="47"/>
        <v>5.7500000000000002E-2</v>
      </c>
      <c r="P95" s="48">
        <f t="shared" si="48"/>
        <v>2.8</v>
      </c>
      <c r="Q95" s="48">
        <f t="shared" si="49"/>
        <v>5.7500000000000002E-2</v>
      </c>
      <c r="R95" s="48">
        <f t="shared" si="50"/>
        <v>1.9999999999999998</v>
      </c>
      <c r="S95" s="48">
        <f t="shared" si="51"/>
        <v>5.7500000000000002E-2</v>
      </c>
      <c r="T95" s="68">
        <f t="shared" si="52"/>
        <v>1.3719999999999999</v>
      </c>
      <c r="U95" s="48">
        <f t="shared" si="53"/>
        <v>5.0599999999999999E-2</v>
      </c>
      <c r="V95" s="69"/>
      <c r="W95" s="69"/>
    </row>
    <row r="96" spans="1:23" ht="38.25" x14ac:dyDescent="0.2">
      <c r="A96" s="66"/>
      <c r="B96" s="67">
        <v>90</v>
      </c>
      <c r="C96" s="21" t="s">
        <v>288</v>
      </c>
      <c r="D96" s="82">
        <v>2.9</v>
      </c>
      <c r="E96" s="86">
        <v>0.34</v>
      </c>
      <c r="F96" s="68">
        <f t="shared" si="39"/>
        <v>1.421</v>
      </c>
      <c r="G96" s="48">
        <f t="shared" si="40"/>
        <v>7.4800000000000005E-2</v>
      </c>
      <c r="H96" s="48">
        <f t="shared" si="41"/>
        <v>2.9</v>
      </c>
      <c r="I96" s="48">
        <f t="shared" si="42"/>
        <v>8.5000000000000006E-2</v>
      </c>
      <c r="J96" s="48">
        <f t="shared" si="43"/>
        <v>2.9</v>
      </c>
      <c r="K96" s="48">
        <v>0.45</v>
      </c>
      <c r="L96" s="48">
        <f t="shared" si="44"/>
        <v>2.9</v>
      </c>
      <c r="M96" s="48">
        <f t="shared" si="45"/>
        <v>0.10200000000000001</v>
      </c>
      <c r="N96" s="48">
        <f t="shared" si="46"/>
        <v>2.9</v>
      </c>
      <c r="O96" s="48">
        <f t="shared" si="47"/>
        <v>8.5000000000000006E-2</v>
      </c>
      <c r="P96" s="48">
        <f t="shared" si="48"/>
        <v>2.9</v>
      </c>
      <c r="Q96" s="48">
        <f t="shared" si="49"/>
        <v>8.5000000000000006E-2</v>
      </c>
      <c r="R96" s="48">
        <f t="shared" si="50"/>
        <v>2.0999999999999996</v>
      </c>
      <c r="S96" s="48">
        <f t="shared" si="51"/>
        <v>8.5000000000000006E-2</v>
      </c>
      <c r="T96" s="68">
        <f t="shared" si="52"/>
        <v>1.421</v>
      </c>
      <c r="U96" s="48">
        <f t="shared" si="53"/>
        <v>7.4800000000000005E-2</v>
      </c>
      <c r="V96" s="69"/>
      <c r="W96" s="69"/>
    </row>
    <row r="97" spans="1:23" ht="38.25" x14ac:dyDescent="0.2">
      <c r="A97" s="66"/>
      <c r="B97" s="67">
        <v>91</v>
      </c>
      <c r="C97" s="21" t="s">
        <v>245</v>
      </c>
      <c r="D97" s="82">
        <v>2</v>
      </c>
      <c r="E97" s="86">
        <v>0.28999999999999998</v>
      </c>
      <c r="F97" s="68">
        <f t="shared" si="39"/>
        <v>0.98</v>
      </c>
      <c r="G97" s="48">
        <f t="shared" si="40"/>
        <v>6.3799999999999996E-2</v>
      </c>
      <c r="H97" s="48">
        <f t="shared" si="41"/>
        <v>2</v>
      </c>
      <c r="I97" s="48">
        <f t="shared" si="42"/>
        <v>7.2499999999999995E-2</v>
      </c>
      <c r="J97" s="48">
        <f t="shared" si="43"/>
        <v>2</v>
      </c>
      <c r="K97" s="48">
        <v>0.45</v>
      </c>
      <c r="L97" s="48">
        <f t="shared" si="44"/>
        <v>2</v>
      </c>
      <c r="M97" s="48">
        <f t="shared" si="45"/>
        <v>8.6999999999999994E-2</v>
      </c>
      <c r="N97" s="48">
        <f t="shared" si="46"/>
        <v>2</v>
      </c>
      <c r="O97" s="48">
        <f t="shared" si="47"/>
        <v>7.2499999999999995E-2</v>
      </c>
      <c r="P97" s="48">
        <f t="shared" si="48"/>
        <v>2</v>
      </c>
      <c r="Q97" s="48">
        <f t="shared" si="49"/>
        <v>7.2499999999999995E-2</v>
      </c>
      <c r="R97" s="48">
        <f t="shared" si="50"/>
        <v>1.2</v>
      </c>
      <c r="S97" s="48">
        <f t="shared" si="51"/>
        <v>7.2499999999999995E-2</v>
      </c>
      <c r="T97" s="68">
        <f t="shared" si="52"/>
        <v>0.98</v>
      </c>
      <c r="U97" s="48">
        <f t="shared" si="53"/>
        <v>6.3799999999999996E-2</v>
      </c>
      <c r="V97" s="69"/>
      <c r="W97" s="69"/>
    </row>
    <row r="98" spans="1:23" ht="38.25" x14ac:dyDescent="0.2">
      <c r="A98" s="66"/>
      <c r="B98" s="67">
        <v>92</v>
      </c>
      <c r="C98" s="21" t="s">
        <v>246</v>
      </c>
      <c r="D98" s="82">
        <v>2.1</v>
      </c>
      <c r="E98" s="86">
        <v>0.3</v>
      </c>
      <c r="F98" s="68">
        <f t="shared" si="39"/>
        <v>1.0289999999999999</v>
      </c>
      <c r="G98" s="48">
        <f t="shared" si="40"/>
        <v>6.6000000000000003E-2</v>
      </c>
      <c r="H98" s="48">
        <f t="shared" si="41"/>
        <v>2.1</v>
      </c>
      <c r="I98" s="48">
        <f t="shared" si="42"/>
        <v>7.4999999999999997E-2</v>
      </c>
      <c r="J98" s="48">
        <f t="shared" si="43"/>
        <v>2.1</v>
      </c>
      <c r="K98" s="48">
        <v>0.45</v>
      </c>
      <c r="L98" s="48">
        <f t="shared" si="44"/>
        <v>2.1</v>
      </c>
      <c r="M98" s="48">
        <f t="shared" si="45"/>
        <v>0.09</v>
      </c>
      <c r="N98" s="48">
        <f t="shared" si="46"/>
        <v>2.1</v>
      </c>
      <c r="O98" s="48">
        <f t="shared" si="47"/>
        <v>7.4999999999999997E-2</v>
      </c>
      <c r="P98" s="48">
        <f t="shared" si="48"/>
        <v>2.1</v>
      </c>
      <c r="Q98" s="48">
        <f t="shared" si="49"/>
        <v>7.4999999999999997E-2</v>
      </c>
      <c r="R98" s="48">
        <f t="shared" si="50"/>
        <v>1.3</v>
      </c>
      <c r="S98" s="48">
        <f t="shared" si="51"/>
        <v>7.4999999999999997E-2</v>
      </c>
      <c r="T98" s="68">
        <f t="shared" si="52"/>
        <v>1.0289999999999999</v>
      </c>
      <c r="U98" s="48">
        <f t="shared" si="53"/>
        <v>6.6000000000000003E-2</v>
      </c>
      <c r="V98" s="69"/>
      <c r="W98" s="69"/>
    </row>
    <row r="99" spans="1:23" ht="38.25" x14ac:dyDescent="0.2">
      <c r="A99" s="66"/>
      <c r="B99" s="67">
        <v>93</v>
      </c>
      <c r="C99" s="21" t="s">
        <v>247</v>
      </c>
      <c r="D99" s="82">
        <v>2.1</v>
      </c>
      <c r="E99" s="86">
        <v>0.37</v>
      </c>
      <c r="F99" s="68">
        <f t="shared" si="39"/>
        <v>1.0289999999999999</v>
      </c>
      <c r="G99" s="48">
        <f t="shared" si="40"/>
        <v>8.14E-2</v>
      </c>
      <c r="H99" s="48">
        <f t="shared" si="41"/>
        <v>2.1</v>
      </c>
      <c r="I99" s="48">
        <f t="shared" si="42"/>
        <v>9.2499999999999999E-2</v>
      </c>
      <c r="J99" s="48">
        <f t="shared" si="43"/>
        <v>2.1</v>
      </c>
      <c r="K99" s="48">
        <v>0.45</v>
      </c>
      <c r="L99" s="48">
        <f t="shared" si="44"/>
        <v>2.1</v>
      </c>
      <c r="M99" s="48">
        <f t="shared" si="45"/>
        <v>0.111</v>
      </c>
      <c r="N99" s="48">
        <f t="shared" si="46"/>
        <v>2.1</v>
      </c>
      <c r="O99" s="48">
        <f t="shared" si="47"/>
        <v>9.2499999999999999E-2</v>
      </c>
      <c r="P99" s="48">
        <f t="shared" si="48"/>
        <v>2.1</v>
      </c>
      <c r="Q99" s="48">
        <f t="shared" si="49"/>
        <v>9.2499999999999999E-2</v>
      </c>
      <c r="R99" s="48">
        <f t="shared" si="50"/>
        <v>1.3</v>
      </c>
      <c r="S99" s="48">
        <f t="shared" si="51"/>
        <v>9.2499999999999999E-2</v>
      </c>
      <c r="T99" s="68">
        <f t="shared" si="52"/>
        <v>1.0289999999999999</v>
      </c>
      <c r="U99" s="48">
        <f t="shared" si="53"/>
        <v>8.14E-2</v>
      </c>
      <c r="V99" s="69"/>
      <c r="W99" s="69"/>
    </row>
    <row r="100" spans="1:23" ht="38.25" x14ac:dyDescent="0.2">
      <c r="A100" s="66"/>
      <c r="B100" s="67">
        <v>94</v>
      </c>
      <c r="C100" s="21" t="s">
        <v>248</v>
      </c>
      <c r="D100" s="82">
        <v>2.2000000000000002</v>
      </c>
      <c r="E100" s="86">
        <v>0.45</v>
      </c>
      <c r="F100" s="68">
        <f t="shared" si="39"/>
        <v>1.0780000000000001</v>
      </c>
      <c r="G100" s="48">
        <f t="shared" si="40"/>
        <v>9.9000000000000005E-2</v>
      </c>
      <c r="H100" s="48">
        <f t="shared" si="41"/>
        <v>2.2000000000000002</v>
      </c>
      <c r="I100" s="48">
        <f t="shared" si="42"/>
        <v>0.1125</v>
      </c>
      <c r="J100" s="48">
        <f t="shared" si="43"/>
        <v>2.2000000000000002</v>
      </c>
      <c r="K100" s="48">
        <v>0.45</v>
      </c>
      <c r="L100" s="48">
        <f t="shared" si="44"/>
        <v>2.2000000000000002</v>
      </c>
      <c r="M100" s="48">
        <f t="shared" si="45"/>
        <v>0.13500000000000001</v>
      </c>
      <c r="N100" s="48">
        <f t="shared" si="46"/>
        <v>2.2000000000000002</v>
      </c>
      <c r="O100" s="48">
        <f t="shared" si="47"/>
        <v>0.1125</v>
      </c>
      <c r="P100" s="48">
        <f t="shared" si="48"/>
        <v>2.2000000000000002</v>
      </c>
      <c r="Q100" s="48">
        <f t="shared" si="49"/>
        <v>0.1125</v>
      </c>
      <c r="R100" s="48">
        <f t="shared" si="50"/>
        <v>1.4000000000000001</v>
      </c>
      <c r="S100" s="48">
        <f t="shared" si="51"/>
        <v>0.1125</v>
      </c>
      <c r="T100" s="68">
        <f t="shared" si="52"/>
        <v>1.0780000000000001</v>
      </c>
      <c r="U100" s="48">
        <f t="shared" si="53"/>
        <v>9.9000000000000005E-2</v>
      </c>
      <c r="V100" s="69"/>
      <c r="W100" s="69"/>
    </row>
    <row r="101" spans="1:23" ht="38.25" x14ac:dyDescent="0.2">
      <c r="A101" s="66"/>
      <c r="B101" s="67">
        <v>95</v>
      </c>
      <c r="C101" s="21" t="s">
        <v>249</v>
      </c>
      <c r="D101" s="82">
        <v>2.1</v>
      </c>
      <c r="E101" s="86">
        <v>0.23</v>
      </c>
      <c r="F101" s="68">
        <f t="shared" si="39"/>
        <v>1.0289999999999999</v>
      </c>
      <c r="G101" s="48">
        <f t="shared" si="40"/>
        <v>5.0599999999999999E-2</v>
      </c>
      <c r="H101" s="48">
        <f t="shared" si="41"/>
        <v>2.1</v>
      </c>
      <c r="I101" s="48">
        <f t="shared" si="42"/>
        <v>5.7500000000000002E-2</v>
      </c>
      <c r="J101" s="48">
        <f t="shared" si="43"/>
        <v>2.1</v>
      </c>
      <c r="K101" s="48">
        <v>0.45</v>
      </c>
      <c r="L101" s="48">
        <f t="shared" si="44"/>
        <v>2.1</v>
      </c>
      <c r="M101" s="48">
        <f t="shared" si="45"/>
        <v>6.9000000000000006E-2</v>
      </c>
      <c r="N101" s="48">
        <f t="shared" si="46"/>
        <v>2.1</v>
      </c>
      <c r="O101" s="48">
        <f t="shared" si="47"/>
        <v>5.7500000000000002E-2</v>
      </c>
      <c r="P101" s="48">
        <f t="shared" si="48"/>
        <v>2.1</v>
      </c>
      <c r="Q101" s="48">
        <f t="shared" si="49"/>
        <v>5.7500000000000002E-2</v>
      </c>
      <c r="R101" s="48">
        <f t="shared" si="50"/>
        <v>1.3</v>
      </c>
      <c r="S101" s="48">
        <f t="shared" si="51"/>
        <v>5.7500000000000002E-2</v>
      </c>
      <c r="T101" s="68">
        <f t="shared" si="52"/>
        <v>1.0289999999999999</v>
      </c>
      <c r="U101" s="48">
        <f t="shared" si="53"/>
        <v>5.0599999999999999E-2</v>
      </c>
      <c r="V101" s="69"/>
      <c r="W101" s="69"/>
    </row>
    <row r="102" spans="1:23" ht="38.25" x14ac:dyDescent="0.2">
      <c r="A102" s="66"/>
      <c r="B102" s="67">
        <v>96</v>
      </c>
      <c r="C102" s="21" t="s">
        <v>250</v>
      </c>
      <c r="D102" s="82">
        <v>2.1</v>
      </c>
      <c r="E102" s="86">
        <v>0.28000000000000003</v>
      </c>
      <c r="F102" s="68">
        <f t="shared" si="39"/>
        <v>1.0289999999999999</v>
      </c>
      <c r="G102" s="48">
        <f t="shared" si="40"/>
        <v>6.1600000000000009E-2</v>
      </c>
      <c r="H102" s="48">
        <f t="shared" si="41"/>
        <v>2.1</v>
      </c>
      <c r="I102" s="48">
        <f t="shared" si="42"/>
        <v>7.0000000000000007E-2</v>
      </c>
      <c r="J102" s="48">
        <f t="shared" si="43"/>
        <v>2.1</v>
      </c>
      <c r="K102" s="48">
        <v>0.45</v>
      </c>
      <c r="L102" s="48">
        <f t="shared" si="44"/>
        <v>2.1</v>
      </c>
      <c r="M102" s="48">
        <f t="shared" si="45"/>
        <v>8.4000000000000005E-2</v>
      </c>
      <c r="N102" s="48">
        <f t="shared" si="46"/>
        <v>2.1</v>
      </c>
      <c r="O102" s="48">
        <f t="shared" si="47"/>
        <v>7.0000000000000007E-2</v>
      </c>
      <c r="P102" s="48">
        <f t="shared" si="48"/>
        <v>2.1</v>
      </c>
      <c r="Q102" s="48">
        <f t="shared" si="49"/>
        <v>7.0000000000000007E-2</v>
      </c>
      <c r="R102" s="48">
        <f t="shared" si="50"/>
        <v>1.3</v>
      </c>
      <c r="S102" s="48">
        <f t="shared" si="51"/>
        <v>7.0000000000000007E-2</v>
      </c>
      <c r="T102" s="68">
        <f t="shared" si="52"/>
        <v>1.0289999999999999</v>
      </c>
      <c r="U102" s="48">
        <f t="shared" si="53"/>
        <v>6.1600000000000009E-2</v>
      </c>
      <c r="V102" s="69"/>
      <c r="W102" s="69"/>
    </row>
    <row r="103" spans="1:23" ht="38.25" x14ac:dyDescent="0.2">
      <c r="A103" s="66"/>
      <c r="B103" s="67">
        <v>97</v>
      </c>
      <c r="C103" s="21" t="s">
        <v>251</v>
      </c>
      <c r="D103" s="82">
        <v>2</v>
      </c>
      <c r="E103" s="86">
        <v>0.26</v>
      </c>
      <c r="F103" s="68">
        <f t="shared" si="39"/>
        <v>0.98</v>
      </c>
      <c r="G103" s="48">
        <f t="shared" si="40"/>
        <v>5.7200000000000001E-2</v>
      </c>
      <c r="H103" s="48">
        <f t="shared" si="41"/>
        <v>2</v>
      </c>
      <c r="I103" s="48">
        <f t="shared" si="42"/>
        <v>6.5000000000000002E-2</v>
      </c>
      <c r="J103" s="48">
        <f t="shared" si="43"/>
        <v>2</v>
      </c>
      <c r="K103" s="48">
        <v>0.45</v>
      </c>
      <c r="L103" s="48">
        <f t="shared" si="44"/>
        <v>2</v>
      </c>
      <c r="M103" s="48">
        <f t="shared" si="45"/>
        <v>7.8E-2</v>
      </c>
      <c r="N103" s="48">
        <f t="shared" si="46"/>
        <v>2</v>
      </c>
      <c r="O103" s="48">
        <f t="shared" si="47"/>
        <v>6.5000000000000002E-2</v>
      </c>
      <c r="P103" s="48">
        <f t="shared" si="48"/>
        <v>2</v>
      </c>
      <c r="Q103" s="48">
        <f t="shared" si="49"/>
        <v>6.5000000000000002E-2</v>
      </c>
      <c r="R103" s="48">
        <f t="shared" si="50"/>
        <v>1.2</v>
      </c>
      <c r="S103" s="48">
        <f t="shared" si="51"/>
        <v>6.5000000000000002E-2</v>
      </c>
      <c r="T103" s="68">
        <f t="shared" si="52"/>
        <v>0.98</v>
      </c>
      <c r="U103" s="48">
        <f t="shared" si="53"/>
        <v>5.7200000000000001E-2</v>
      </c>
      <c r="V103" s="69"/>
      <c r="W103" s="69"/>
    </row>
    <row r="104" spans="1:23" ht="38.25" x14ac:dyDescent="0.2">
      <c r="A104" s="66"/>
      <c r="B104" s="67">
        <v>98</v>
      </c>
      <c r="C104" s="21" t="s">
        <v>252</v>
      </c>
      <c r="D104" s="82">
        <v>2.8</v>
      </c>
      <c r="E104" s="86">
        <v>0.28999999999999998</v>
      </c>
      <c r="F104" s="68">
        <f t="shared" si="39"/>
        <v>1.3719999999999999</v>
      </c>
      <c r="G104" s="48">
        <f t="shared" si="40"/>
        <v>6.3799999999999996E-2</v>
      </c>
      <c r="H104" s="48">
        <f t="shared" si="41"/>
        <v>2.8</v>
      </c>
      <c r="I104" s="48">
        <f t="shared" si="42"/>
        <v>7.2499999999999995E-2</v>
      </c>
      <c r="J104" s="48">
        <f t="shared" si="43"/>
        <v>2.8</v>
      </c>
      <c r="K104" s="48">
        <v>0.45</v>
      </c>
      <c r="L104" s="48">
        <f t="shared" si="44"/>
        <v>2.8</v>
      </c>
      <c r="M104" s="48">
        <f t="shared" si="45"/>
        <v>8.6999999999999994E-2</v>
      </c>
      <c r="N104" s="48">
        <f t="shared" si="46"/>
        <v>2.8</v>
      </c>
      <c r="O104" s="48">
        <f t="shared" si="47"/>
        <v>7.2499999999999995E-2</v>
      </c>
      <c r="P104" s="48">
        <f t="shared" si="48"/>
        <v>2.8</v>
      </c>
      <c r="Q104" s="48">
        <f t="shared" si="49"/>
        <v>7.2499999999999995E-2</v>
      </c>
      <c r="R104" s="48">
        <f t="shared" si="50"/>
        <v>1.9999999999999998</v>
      </c>
      <c r="S104" s="48">
        <f t="shared" si="51"/>
        <v>7.2499999999999995E-2</v>
      </c>
      <c r="T104" s="68">
        <f t="shared" si="52"/>
        <v>1.3719999999999999</v>
      </c>
      <c r="U104" s="48">
        <f t="shared" si="53"/>
        <v>6.3799999999999996E-2</v>
      </c>
      <c r="V104" s="69"/>
      <c r="W104" s="69"/>
    </row>
    <row r="105" spans="1:23" ht="51" x14ac:dyDescent="0.2">
      <c r="A105" s="66"/>
      <c r="B105" s="67">
        <v>99</v>
      </c>
      <c r="C105" s="21" t="s">
        <v>289</v>
      </c>
      <c r="D105" s="82">
        <v>1.8</v>
      </c>
      <c r="E105" s="87">
        <v>0.22</v>
      </c>
      <c r="F105" s="68">
        <f t="shared" ref="F105:F110" si="114">D105*0.49</f>
        <v>0.88200000000000001</v>
      </c>
      <c r="G105" s="48">
        <f t="shared" ref="G105:G110" si="115">E105*0.22</f>
        <v>4.8399999999999999E-2</v>
      </c>
      <c r="H105" s="48">
        <f t="shared" ref="H105:H110" si="116">D105</f>
        <v>1.8</v>
      </c>
      <c r="I105" s="48">
        <f t="shared" ref="I105:I110" si="117">E105*0.25</f>
        <v>5.5E-2</v>
      </c>
      <c r="J105" s="48">
        <f t="shared" ref="J105:J110" si="118">D105</f>
        <v>1.8</v>
      </c>
      <c r="K105" s="48">
        <v>0.45</v>
      </c>
      <c r="L105" s="48">
        <f t="shared" ref="L105:L110" si="119">D105</f>
        <v>1.8</v>
      </c>
      <c r="M105" s="48">
        <f t="shared" ref="M105:M110" si="120">E105*0.3</f>
        <v>6.6000000000000003E-2</v>
      </c>
      <c r="N105" s="48">
        <f t="shared" ref="N105:N110" si="121">D105</f>
        <v>1.8</v>
      </c>
      <c r="O105" s="48">
        <f t="shared" ref="O105:O110" si="122">E105*0.25</f>
        <v>5.5E-2</v>
      </c>
      <c r="P105" s="48">
        <f t="shared" ref="P105:P110" si="123">D105</f>
        <v>1.8</v>
      </c>
      <c r="Q105" s="48">
        <f t="shared" ref="Q105:Q110" si="124">E105*0.25</f>
        <v>5.5E-2</v>
      </c>
      <c r="R105" s="48">
        <f t="shared" ref="R105:R110" si="125">D105-0.8</f>
        <v>1</v>
      </c>
      <c r="S105" s="48">
        <f t="shared" ref="S105:S110" si="126">E105*0.25</f>
        <v>5.5E-2</v>
      </c>
      <c r="T105" s="68">
        <f t="shared" ref="T105:T110" si="127">D105*0.49</f>
        <v>0.88200000000000001</v>
      </c>
      <c r="U105" s="48">
        <f t="shared" ref="U105:U110" si="128">E105*0.22</f>
        <v>4.8399999999999999E-2</v>
      </c>
      <c r="V105" s="69"/>
      <c r="W105" s="69"/>
    </row>
    <row r="106" spans="1:23" ht="51" x14ac:dyDescent="0.2">
      <c r="A106" s="66"/>
      <c r="B106" s="67">
        <v>100</v>
      </c>
      <c r="C106" s="21" t="s">
        <v>290</v>
      </c>
      <c r="D106" s="82">
        <v>1.8</v>
      </c>
      <c r="E106" s="87">
        <v>0.25</v>
      </c>
      <c r="F106" s="68">
        <f t="shared" si="114"/>
        <v>0.88200000000000001</v>
      </c>
      <c r="G106" s="48">
        <f t="shared" si="115"/>
        <v>5.5E-2</v>
      </c>
      <c r="H106" s="48">
        <f t="shared" si="116"/>
        <v>1.8</v>
      </c>
      <c r="I106" s="48">
        <f t="shared" si="117"/>
        <v>6.25E-2</v>
      </c>
      <c r="J106" s="48">
        <f t="shared" si="118"/>
        <v>1.8</v>
      </c>
      <c r="K106" s="48">
        <v>0.45</v>
      </c>
      <c r="L106" s="48">
        <f t="shared" si="119"/>
        <v>1.8</v>
      </c>
      <c r="M106" s="48">
        <f t="shared" si="120"/>
        <v>7.4999999999999997E-2</v>
      </c>
      <c r="N106" s="48">
        <f t="shared" si="121"/>
        <v>1.8</v>
      </c>
      <c r="O106" s="48">
        <f t="shared" si="122"/>
        <v>6.25E-2</v>
      </c>
      <c r="P106" s="48">
        <f t="shared" si="123"/>
        <v>1.8</v>
      </c>
      <c r="Q106" s="48">
        <f t="shared" si="124"/>
        <v>6.25E-2</v>
      </c>
      <c r="R106" s="48">
        <f t="shared" si="125"/>
        <v>1</v>
      </c>
      <c r="S106" s="48">
        <f t="shared" si="126"/>
        <v>6.25E-2</v>
      </c>
      <c r="T106" s="68">
        <f t="shared" si="127"/>
        <v>0.88200000000000001</v>
      </c>
      <c r="U106" s="48">
        <f t="shared" si="128"/>
        <v>5.5E-2</v>
      </c>
      <c r="V106" s="69"/>
      <c r="W106" s="69"/>
    </row>
    <row r="107" spans="1:23" ht="51" x14ac:dyDescent="0.2">
      <c r="A107" s="66"/>
      <c r="B107" s="67">
        <v>101</v>
      </c>
      <c r="C107" s="21" t="s">
        <v>291</v>
      </c>
      <c r="D107" s="82">
        <v>1.8</v>
      </c>
      <c r="E107" s="87">
        <v>0.3</v>
      </c>
      <c r="F107" s="68">
        <f t="shared" si="114"/>
        <v>0.88200000000000001</v>
      </c>
      <c r="G107" s="48">
        <f t="shared" si="115"/>
        <v>6.6000000000000003E-2</v>
      </c>
      <c r="H107" s="48">
        <f t="shared" si="116"/>
        <v>1.8</v>
      </c>
      <c r="I107" s="48">
        <f t="shared" si="117"/>
        <v>7.4999999999999997E-2</v>
      </c>
      <c r="J107" s="48">
        <f t="shared" si="118"/>
        <v>1.8</v>
      </c>
      <c r="K107" s="48">
        <v>0.45</v>
      </c>
      <c r="L107" s="48">
        <f t="shared" si="119"/>
        <v>1.8</v>
      </c>
      <c r="M107" s="48">
        <f t="shared" si="120"/>
        <v>0.09</v>
      </c>
      <c r="N107" s="48">
        <f t="shared" si="121"/>
        <v>1.8</v>
      </c>
      <c r="O107" s="48">
        <f t="shared" si="122"/>
        <v>7.4999999999999997E-2</v>
      </c>
      <c r="P107" s="48">
        <f t="shared" si="123"/>
        <v>1.8</v>
      </c>
      <c r="Q107" s="48">
        <f t="shared" si="124"/>
        <v>7.4999999999999997E-2</v>
      </c>
      <c r="R107" s="48">
        <f t="shared" si="125"/>
        <v>1</v>
      </c>
      <c r="S107" s="48">
        <f t="shared" si="126"/>
        <v>7.4999999999999997E-2</v>
      </c>
      <c r="T107" s="68">
        <f t="shared" si="127"/>
        <v>0.88200000000000001</v>
      </c>
      <c r="U107" s="48">
        <f t="shared" si="128"/>
        <v>6.6000000000000003E-2</v>
      </c>
      <c r="V107" s="69"/>
      <c r="W107" s="69"/>
    </row>
    <row r="108" spans="1:23" ht="51" x14ac:dyDescent="0.2">
      <c r="A108" s="66"/>
      <c r="B108" s="67">
        <v>102</v>
      </c>
      <c r="C108" s="21" t="s">
        <v>292</v>
      </c>
      <c r="D108" s="82">
        <v>1.8</v>
      </c>
      <c r="E108" s="87">
        <v>0.37</v>
      </c>
      <c r="F108" s="68">
        <f t="shared" si="114"/>
        <v>0.88200000000000001</v>
      </c>
      <c r="G108" s="48">
        <f t="shared" si="115"/>
        <v>8.14E-2</v>
      </c>
      <c r="H108" s="48">
        <f t="shared" si="116"/>
        <v>1.8</v>
      </c>
      <c r="I108" s="48">
        <f t="shared" si="117"/>
        <v>9.2499999999999999E-2</v>
      </c>
      <c r="J108" s="48">
        <f t="shared" si="118"/>
        <v>1.8</v>
      </c>
      <c r="K108" s="48">
        <v>0.45</v>
      </c>
      <c r="L108" s="48">
        <f t="shared" si="119"/>
        <v>1.8</v>
      </c>
      <c r="M108" s="48">
        <f t="shared" si="120"/>
        <v>0.111</v>
      </c>
      <c r="N108" s="48">
        <f t="shared" si="121"/>
        <v>1.8</v>
      </c>
      <c r="O108" s="48">
        <f t="shared" si="122"/>
        <v>9.2499999999999999E-2</v>
      </c>
      <c r="P108" s="48">
        <f t="shared" si="123"/>
        <v>1.8</v>
      </c>
      <c r="Q108" s="48">
        <f t="shared" si="124"/>
        <v>9.2499999999999999E-2</v>
      </c>
      <c r="R108" s="48">
        <f t="shared" si="125"/>
        <v>1</v>
      </c>
      <c r="S108" s="48">
        <f t="shared" si="126"/>
        <v>9.2499999999999999E-2</v>
      </c>
      <c r="T108" s="68">
        <f t="shared" si="127"/>
        <v>0.88200000000000001</v>
      </c>
      <c r="U108" s="48">
        <f t="shared" si="128"/>
        <v>8.14E-2</v>
      </c>
      <c r="V108" s="69"/>
      <c r="W108" s="69"/>
    </row>
    <row r="109" spans="1:23" ht="51" x14ac:dyDescent="0.2">
      <c r="A109" s="66"/>
      <c r="B109" s="67">
        <v>103</v>
      </c>
      <c r="C109" s="21" t="s">
        <v>229</v>
      </c>
      <c r="D109" s="82">
        <v>1.8</v>
      </c>
      <c r="E109" s="87">
        <v>0.21</v>
      </c>
      <c r="F109" s="68">
        <f t="shared" si="114"/>
        <v>0.88200000000000001</v>
      </c>
      <c r="G109" s="48">
        <f t="shared" si="115"/>
        <v>4.6199999999999998E-2</v>
      </c>
      <c r="H109" s="48">
        <f t="shared" si="116"/>
        <v>1.8</v>
      </c>
      <c r="I109" s="48">
        <f t="shared" si="117"/>
        <v>5.2499999999999998E-2</v>
      </c>
      <c r="J109" s="48">
        <f t="shared" si="118"/>
        <v>1.8</v>
      </c>
      <c r="K109" s="48">
        <v>0.45</v>
      </c>
      <c r="L109" s="48">
        <f t="shared" si="119"/>
        <v>1.8</v>
      </c>
      <c r="M109" s="48">
        <f t="shared" si="120"/>
        <v>6.3E-2</v>
      </c>
      <c r="N109" s="48">
        <f t="shared" si="121"/>
        <v>1.8</v>
      </c>
      <c r="O109" s="48">
        <f t="shared" si="122"/>
        <v>5.2499999999999998E-2</v>
      </c>
      <c r="P109" s="48">
        <f t="shared" si="123"/>
        <v>1.8</v>
      </c>
      <c r="Q109" s="48">
        <f t="shared" si="124"/>
        <v>5.2499999999999998E-2</v>
      </c>
      <c r="R109" s="48">
        <f t="shared" si="125"/>
        <v>1</v>
      </c>
      <c r="S109" s="48">
        <f t="shared" si="126"/>
        <v>5.2499999999999998E-2</v>
      </c>
      <c r="T109" s="68">
        <f t="shared" si="127"/>
        <v>0.88200000000000001</v>
      </c>
      <c r="U109" s="48">
        <f t="shared" si="128"/>
        <v>4.6199999999999998E-2</v>
      </c>
      <c r="V109" s="69"/>
      <c r="W109" s="69"/>
    </row>
    <row r="110" spans="1:23" ht="51" x14ac:dyDescent="0.2">
      <c r="A110" s="66"/>
      <c r="B110" s="67">
        <v>104</v>
      </c>
      <c r="C110" s="21" t="s">
        <v>293</v>
      </c>
      <c r="D110" s="82">
        <v>1.8</v>
      </c>
      <c r="E110" s="87">
        <v>0.25</v>
      </c>
      <c r="F110" s="68">
        <f t="shared" si="114"/>
        <v>0.88200000000000001</v>
      </c>
      <c r="G110" s="48">
        <f t="shared" si="115"/>
        <v>5.5E-2</v>
      </c>
      <c r="H110" s="48">
        <f t="shared" si="116"/>
        <v>1.8</v>
      </c>
      <c r="I110" s="48">
        <f t="shared" si="117"/>
        <v>6.25E-2</v>
      </c>
      <c r="J110" s="48">
        <f t="shared" si="118"/>
        <v>1.8</v>
      </c>
      <c r="K110" s="48">
        <v>0.45</v>
      </c>
      <c r="L110" s="48">
        <f t="shared" si="119"/>
        <v>1.8</v>
      </c>
      <c r="M110" s="48">
        <f t="shared" si="120"/>
        <v>7.4999999999999997E-2</v>
      </c>
      <c r="N110" s="48">
        <f t="shared" si="121"/>
        <v>1.8</v>
      </c>
      <c r="O110" s="48">
        <f t="shared" si="122"/>
        <v>6.25E-2</v>
      </c>
      <c r="P110" s="48">
        <f t="shared" si="123"/>
        <v>1.8</v>
      </c>
      <c r="Q110" s="48">
        <f t="shared" si="124"/>
        <v>6.25E-2</v>
      </c>
      <c r="R110" s="48">
        <f t="shared" si="125"/>
        <v>1</v>
      </c>
      <c r="S110" s="48">
        <f t="shared" si="126"/>
        <v>6.25E-2</v>
      </c>
      <c r="T110" s="68">
        <f t="shared" si="127"/>
        <v>0.88200000000000001</v>
      </c>
      <c r="U110" s="48">
        <f t="shared" si="128"/>
        <v>5.5E-2</v>
      </c>
      <c r="V110" s="69"/>
      <c r="W110" s="69"/>
    </row>
    <row r="111" spans="1:23" ht="25.5" x14ac:dyDescent="0.2">
      <c r="A111" s="66">
        <v>0.78</v>
      </c>
      <c r="B111" s="67">
        <v>105</v>
      </c>
      <c r="C111" s="21" t="s">
        <v>58</v>
      </c>
      <c r="D111" s="82">
        <v>2.79</v>
      </c>
      <c r="E111" s="86">
        <v>0.88</v>
      </c>
      <c r="F111" s="68">
        <f t="shared" si="0"/>
        <v>1.3671</v>
      </c>
      <c r="G111" s="48">
        <f t="shared" si="1"/>
        <v>0.19359999999999999</v>
      </c>
      <c r="H111" s="48">
        <f t="shared" si="2"/>
        <v>2.79</v>
      </c>
      <c r="I111" s="48">
        <f t="shared" si="3"/>
        <v>0.22</v>
      </c>
      <c r="J111" s="48">
        <f t="shared" si="4"/>
        <v>2.79</v>
      </c>
      <c r="K111" s="48">
        <v>0.45</v>
      </c>
      <c r="L111" s="48">
        <f t="shared" si="5"/>
        <v>2.79</v>
      </c>
      <c r="M111" s="48">
        <f t="shared" si="6"/>
        <v>0.26400000000000001</v>
      </c>
      <c r="N111" s="48">
        <f t="shared" si="7"/>
        <v>2.79</v>
      </c>
      <c r="O111" s="48">
        <f t="shared" si="8"/>
        <v>0.22</v>
      </c>
      <c r="P111" s="48">
        <f t="shared" si="9"/>
        <v>2.79</v>
      </c>
      <c r="Q111" s="48">
        <f t="shared" si="10"/>
        <v>0.22</v>
      </c>
      <c r="R111" s="48">
        <f t="shared" si="11"/>
        <v>1.99</v>
      </c>
      <c r="S111" s="48">
        <f t="shared" si="12"/>
        <v>0.22</v>
      </c>
      <c r="T111" s="68">
        <f t="shared" si="13"/>
        <v>1.3671</v>
      </c>
      <c r="U111" s="48">
        <f t="shared" si="14"/>
        <v>0.19359999999999999</v>
      </c>
      <c r="V111" s="69"/>
      <c r="W111" s="69"/>
    </row>
    <row r="112" spans="1:23" ht="25.5" x14ac:dyDescent="0.2">
      <c r="A112" s="66">
        <v>0.72</v>
      </c>
      <c r="B112" s="67">
        <v>106</v>
      </c>
      <c r="C112" s="21" t="s">
        <v>49</v>
      </c>
      <c r="D112" s="82">
        <v>2.7</v>
      </c>
      <c r="E112" s="86">
        <v>0.78</v>
      </c>
      <c r="F112" s="68">
        <f t="shared" si="0"/>
        <v>1.323</v>
      </c>
      <c r="G112" s="48">
        <f t="shared" si="1"/>
        <v>0.1716</v>
      </c>
      <c r="H112" s="48">
        <f t="shared" si="2"/>
        <v>2.7</v>
      </c>
      <c r="I112" s="48">
        <f t="shared" si="3"/>
        <v>0.19500000000000001</v>
      </c>
      <c r="J112" s="48">
        <f t="shared" si="4"/>
        <v>2.7</v>
      </c>
      <c r="K112" s="48">
        <v>0.45</v>
      </c>
      <c r="L112" s="48">
        <f t="shared" si="5"/>
        <v>2.7</v>
      </c>
      <c r="M112" s="48">
        <f t="shared" si="6"/>
        <v>0.23399999999999999</v>
      </c>
      <c r="N112" s="48">
        <f t="shared" si="7"/>
        <v>2.7</v>
      </c>
      <c r="O112" s="48">
        <f t="shared" si="8"/>
        <v>0.19500000000000001</v>
      </c>
      <c r="P112" s="48">
        <f t="shared" si="9"/>
        <v>2.7</v>
      </c>
      <c r="Q112" s="48">
        <f t="shared" si="10"/>
        <v>0.19500000000000001</v>
      </c>
      <c r="R112" s="48">
        <f t="shared" si="11"/>
        <v>1.9000000000000001</v>
      </c>
      <c r="S112" s="48">
        <f t="shared" si="12"/>
        <v>0.19500000000000001</v>
      </c>
      <c r="T112" s="68">
        <f t="shared" si="13"/>
        <v>1.323</v>
      </c>
      <c r="U112" s="48">
        <f t="shared" si="14"/>
        <v>0.1716</v>
      </c>
      <c r="V112" s="69"/>
      <c r="W112" s="69"/>
    </row>
    <row r="113" spans="1:23" ht="25.5" x14ac:dyDescent="0.2">
      <c r="A113" s="66">
        <v>0.56000000000000005</v>
      </c>
      <c r="B113" s="67">
        <v>107</v>
      </c>
      <c r="C113" s="21" t="s">
        <v>50</v>
      </c>
      <c r="D113" s="82">
        <v>2.7</v>
      </c>
      <c r="E113" s="86">
        <v>0.72</v>
      </c>
      <c r="F113" s="68">
        <f t="shared" si="0"/>
        <v>1.323</v>
      </c>
      <c r="G113" s="48">
        <f t="shared" si="1"/>
        <v>0.15839999999999999</v>
      </c>
      <c r="H113" s="48">
        <f t="shared" si="2"/>
        <v>2.7</v>
      </c>
      <c r="I113" s="48">
        <f t="shared" si="3"/>
        <v>0.18</v>
      </c>
      <c r="J113" s="48">
        <f t="shared" si="4"/>
        <v>2.7</v>
      </c>
      <c r="K113" s="48">
        <v>0.45</v>
      </c>
      <c r="L113" s="48">
        <f t="shared" si="5"/>
        <v>2.7</v>
      </c>
      <c r="M113" s="48">
        <f t="shared" si="6"/>
        <v>0.216</v>
      </c>
      <c r="N113" s="48">
        <f t="shared" si="7"/>
        <v>2.7</v>
      </c>
      <c r="O113" s="48">
        <f t="shared" si="8"/>
        <v>0.18</v>
      </c>
      <c r="P113" s="48">
        <f t="shared" si="9"/>
        <v>2.7</v>
      </c>
      <c r="Q113" s="48">
        <f t="shared" si="10"/>
        <v>0.18</v>
      </c>
      <c r="R113" s="48">
        <f t="shared" si="11"/>
        <v>1.9000000000000001</v>
      </c>
      <c r="S113" s="48">
        <f t="shared" si="12"/>
        <v>0.18</v>
      </c>
      <c r="T113" s="68">
        <f t="shared" si="13"/>
        <v>1.323</v>
      </c>
      <c r="U113" s="48">
        <f t="shared" si="14"/>
        <v>0.15839999999999999</v>
      </c>
      <c r="V113" s="69"/>
      <c r="W113" s="69"/>
    </row>
    <row r="114" spans="1:23" ht="38.25" x14ac:dyDescent="0.2">
      <c r="A114" s="66">
        <v>0.45</v>
      </c>
      <c r="B114" s="67">
        <v>108</v>
      </c>
      <c r="C114" s="21" t="s">
        <v>162</v>
      </c>
      <c r="D114" s="82">
        <v>2.7</v>
      </c>
      <c r="E114" s="86">
        <v>0.56000000000000005</v>
      </c>
      <c r="F114" s="68">
        <f t="shared" si="0"/>
        <v>1.323</v>
      </c>
      <c r="G114" s="48">
        <f t="shared" si="1"/>
        <v>0.12320000000000002</v>
      </c>
      <c r="H114" s="48">
        <f t="shared" si="2"/>
        <v>2.7</v>
      </c>
      <c r="I114" s="48">
        <f t="shared" si="3"/>
        <v>0.14000000000000001</v>
      </c>
      <c r="J114" s="48">
        <f t="shared" si="4"/>
        <v>2.7</v>
      </c>
      <c r="K114" s="48">
        <v>0.45</v>
      </c>
      <c r="L114" s="48">
        <f t="shared" si="5"/>
        <v>2.7</v>
      </c>
      <c r="M114" s="48">
        <f t="shared" si="6"/>
        <v>0.16800000000000001</v>
      </c>
      <c r="N114" s="48">
        <f t="shared" si="7"/>
        <v>2.7</v>
      </c>
      <c r="O114" s="48">
        <f t="shared" si="8"/>
        <v>0.14000000000000001</v>
      </c>
      <c r="P114" s="48">
        <f t="shared" si="9"/>
        <v>2.7</v>
      </c>
      <c r="Q114" s="48">
        <f t="shared" si="10"/>
        <v>0.14000000000000001</v>
      </c>
      <c r="R114" s="48">
        <f t="shared" si="11"/>
        <v>1.9000000000000001</v>
      </c>
      <c r="S114" s="48">
        <f t="shared" si="12"/>
        <v>0.14000000000000001</v>
      </c>
      <c r="T114" s="68">
        <f t="shared" si="13"/>
        <v>1.323</v>
      </c>
      <c r="U114" s="48">
        <f t="shared" si="14"/>
        <v>0.12320000000000002</v>
      </c>
      <c r="V114" s="69"/>
      <c r="W114" s="69"/>
    </row>
    <row r="115" spans="1:23" ht="38.25" x14ac:dyDescent="0.2">
      <c r="A115" s="66">
        <v>0.57999999999999996</v>
      </c>
      <c r="B115" s="67">
        <v>109</v>
      </c>
      <c r="C115" s="21" t="s">
        <v>161</v>
      </c>
      <c r="D115" s="82">
        <v>2.7</v>
      </c>
      <c r="E115" s="86">
        <v>0.45</v>
      </c>
      <c r="F115" s="68">
        <f t="shared" si="0"/>
        <v>1.323</v>
      </c>
      <c r="G115" s="48">
        <f t="shared" si="1"/>
        <v>9.9000000000000005E-2</v>
      </c>
      <c r="H115" s="48">
        <f t="shared" si="2"/>
        <v>2.7</v>
      </c>
      <c r="I115" s="48">
        <f t="shared" si="3"/>
        <v>0.1125</v>
      </c>
      <c r="J115" s="48">
        <f t="shared" si="4"/>
        <v>2.7</v>
      </c>
      <c r="K115" s="48">
        <v>0.45</v>
      </c>
      <c r="L115" s="48">
        <f t="shared" si="5"/>
        <v>2.7</v>
      </c>
      <c r="M115" s="48">
        <f t="shared" si="6"/>
        <v>0.13500000000000001</v>
      </c>
      <c r="N115" s="48">
        <f t="shared" si="7"/>
        <v>2.7</v>
      </c>
      <c r="O115" s="48">
        <f t="shared" si="8"/>
        <v>0.1125</v>
      </c>
      <c r="P115" s="48">
        <f t="shared" si="9"/>
        <v>2.7</v>
      </c>
      <c r="Q115" s="48">
        <f t="shared" si="10"/>
        <v>0.1125</v>
      </c>
      <c r="R115" s="48">
        <f t="shared" si="11"/>
        <v>1.9000000000000001</v>
      </c>
      <c r="S115" s="48">
        <f t="shared" si="12"/>
        <v>0.1125</v>
      </c>
      <c r="T115" s="68">
        <f t="shared" si="13"/>
        <v>1.323</v>
      </c>
      <c r="U115" s="48">
        <f t="shared" si="14"/>
        <v>9.9000000000000005E-2</v>
      </c>
      <c r="V115" s="69"/>
      <c r="W115" s="69"/>
    </row>
    <row r="116" spans="1:23" ht="38.25" x14ac:dyDescent="0.2">
      <c r="A116" s="66">
        <v>0.5</v>
      </c>
      <c r="B116" s="67">
        <v>110</v>
      </c>
      <c r="C116" s="21" t="s">
        <v>160</v>
      </c>
      <c r="D116" s="82">
        <v>2.7</v>
      </c>
      <c r="E116" s="86">
        <v>0.57999999999999996</v>
      </c>
      <c r="F116" s="68">
        <f t="shared" si="0"/>
        <v>1.323</v>
      </c>
      <c r="G116" s="48">
        <f t="shared" si="1"/>
        <v>0.12759999999999999</v>
      </c>
      <c r="H116" s="48">
        <f t="shared" si="2"/>
        <v>2.7</v>
      </c>
      <c r="I116" s="48">
        <f t="shared" si="3"/>
        <v>0.14499999999999999</v>
      </c>
      <c r="J116" s="48">
        <f t="shared" si="4"/>
        <v>2.7</v>
      </c>
      <c r="K116" s="48">
        <v>0.45</v>
      </c>
      <c r="L116" s="48">
        <f t="shared" si="5"/>
        <v>2.7</v>
      </c>
      <c r="M116" s="48">
        <f t="shared" si="6"/>
        <v>0.17399999999999999</v>
      </c>
      <c r="N116" s="48">
        <f t="shared" si="7"/>
        <v>2.7</v>
      </c>
      <c r="O116" s="48">
        <f t="shared" si="8"/>
        <v>0.14499999999999999</v>
      </c>
      <c r="P116" s="48">
        <f t="shared" si="9"/>
        <v>2.7</v>
      </c>
      <c r="Q116" s="48">
        <f t="shared" si="10"/>
        <v>0.14499999999999999</v>
      </c>
      <c r="R116" s="48">
        <f t="shared" si="11"/>
        <v>1.9000000000000001</v>
      </c>
      <c r="S116" s="48">
        <f t="shared" si="12"/>
        <v>0.14499999999999999</v>
      </c>
      <c r="T116" s="68">
        <f t="shared" si="13"/>
        <v>1.323</v>
      </c>
      <c r="U116" s="48">
        <f t="shared" si="14"/>
        <v>0.12759999999999999</v>
      </c>
      <c r="V116" s="69"/>
      <c r="W116" s="69"/>
    </row>
    <row r="117" spans="1:23" ht="38.25" x14ac:dyDescent="0.2">
      <c r="A117" s="66">
        <v>0.56000000000000005</v>
      </c>
      <c r="B117" s="67">
        <v>111</v>
      </c>
      <c r="C117" s="21" t="s">
        <v>159</v>
      </c>
      <c r="D117" s="82">
        <v>2.7</v>
      </c>
      <c r="E117" s="86">
        <v>0.5</v>
      </c>
      <c r="F117" s="68">
        <f t="shared" si="0"/>
        <v>1.323</v>
      </c>
      <c r="G117" s="48">
        <f t="shared" si="1"/>
        <v>0.11</v>
      </c>
      <c r="H117" s="48">
        <f t="shared" si="2"/>
        <v>2.7</v>
      </c>
      <c r="I117" s="48">
        <f t="shared" si="3"/>
        <v>0.125</v>
      </c>
      <c r="J117" s="48">
        <f t="shared" si="4"/>
        <v>2.7</v>
      </c>
      <c r="K117" s="48">
        <v>0.45</v>
      </c>
      <c r="L117" s="48">
        <f t="shared" si="5"/>
        <v>2.7</v>
      </c>
      <c r="M117" s="48">
        <f t="shared" si="6"/>
        <v>0.15</v>
      </c>
      <c r="N117" s="48">
        <f t="shared" si="7"/>
        <v>2.7</v>
      </c>
      <c r="O117" s="48">
        <f t="shared" si="8"/>
        <v>0.125</v>
      </c>
      <c r="P117" s="48">
        <f t="shared" si="9"/>
        <v>2.7</v>
      </c>
      <c r="Q117" s="48">
        <f t="shared" si="10"/>
        <v>0.125</v>
      </c>
      <c r="R117" s="48">
        <f t="shared" si="11"/>
        <v>1.9000000000000001</v>
      </c>
      <c r="S117" s="48">
        <f t="shared" si="12"/>
        <v>0.125</v>
      </c>
      <c r="T117" s="68">
        <f t="shared" si="13"/>
        <v>1.323</v>
      </c>
      <c r="U117" s="48">
        <f t="shared" si="14"/>
        <v>0.11</v>
      </c>
      <c r="V117" s="69"/>
      <c r="W117" s="69"/>
    </row>
    <row r="118" spans="1:23" ht="38.25" x14ac:dyDescent="0.2">
      <c r="A118" s="66">
        <v>0.49</v>
      </c>
      <c r="B118" s="67">
        <v>112</v>
      </c>
      <c r="C118" s="21" t="s">
        <v>158</v>
      </c>
      <c r="D118" s="82">
        <v>2.7</v>
      </c>
      <c r="E118" s="86">
        <v>0.56000000000000005</v>
      </c>
      <c r="F118" s="68">
        <f t="shared" si="0"/>
        <v>1.323</v>
      </c>
      <c r="G118" s="48">
        <f t="shared" si="1"/>
        <v>0.12320000000000002</v>
      </c>
      <c r="H118" s="48">
        <f t="shared" si="2"/>
        <v>2.7</v>
      </c>
      <c r="I118" s="48">
        <f t="shared" si="3"/>
        <v>0.14000000000000001</v>
      </c>
      <c r="J118" s="48">
        <f t="shared" si="4"/>
        <v>2.7</v>
      </c>
      <c r="K118" s="48">
        <v>0.45</v>
      </c>
      <c r="L118" s="48">
        <f t="shared" si="5"/>
        <v>2.7</v>
      </c>
      <c r="M118" s="48">
        <f t="shared" si="6"/>
        <v>0.16800000000000001</v>
      </c>
      <c r="N118" s="48">
        <f t="shared" si="7"/>
        <v>2.7</v>
      </c>
      <c r="O118" s="48">
        <f t="shared" si="8"/>
        <v>0.14000000000000001</v>
      </c>
      <c r="P118" s="48">
        <f t="shared" si="9"/>
        <v>2.7</v>
      </c>
      <c r="Q118" s="48">
        <f t="shared" si="10"/>
        <v>0.14000000000000001</v>
      </c>
      <c r="R118" s="48">
        <f t="shared" si="11"/>
        <v>1.9000000000000001</v>
      </c>
      <c r="S118" s="48">
        <f t="shared" si="12"/>
        <v>0.14000000000000001</v>
      </c>
      <c r="T118" s="68">
        <f t="shared" si="13"/>
        <v>1.323</v>
      </c>
      <c r="U118" s="48">
        <f t="shared" si="14"/>
        <v>0.12320000000000002</v>
      </c>
      <c r="V118" s="69"/>
      <c r="W118" s="69"/>
    </row>
    <row r="119" spans="1:23" ht="38.25" x14ac:dyDescent="0.2">
      <c r="A119" s="66">
        <v>0.46</v>
      </c>
      <c r="B119" s="67">
        <v>113</v>
      </c>
      <c r="C119" s="21" t="s">
        <v>157</v>
      </c>
      <c r="D119" s="82">
        <v>2.7</v>
      </c>
      <c r="E119" s="86">
        <v>0.49</v>
      </c>
      <c r="F119" s="68">
        <f t="shared" si="0"/>
        <v>1.323</v>
      </c>
      <c r="G119" s="48">
        <f t="shared" si="1"/>
        <v>0.10779999999999999</v>
      </c>
      <c r="H119" s="48">
        <f t="shared" si="2"/>
        <v>2.7</v>
      </c>
      <c r="I119" s="48">
        <f t="shared" si="3"/>
        <v>0.1225</v>
      </c>
      <c r="J119" s="48">
        <f t="shared" si="4"/>
        <v>2.7</v>
      </c>
      <c r="K119" s="48">
        <v>0.45</v>
      </c>
      <c r="L119" s="48">
        <f t="shared" si="5"/>
        <v>2.7</v>
      </c>
      <c r="M119" s="48">
        <f t="shared" si="6"/>
        <v>0.14699999999999999</v>
      </c>
      <c r="N119" s="48">
        <f t="shared" si="7"/>
        <v>2.7</v>
      </c>
      <c r="O119" s="48">
        <f t="shared" si="8"/>
        <v>0.1225</v>
      </c>
      <c r="P119" s="48">
        <f t="shared" si="9"/>
        <v>2.7</v>
      </c>
      <c r="Q119" s="48">
        <f t="shared" si="10"/>
        <v>0.1225</v>
      </c>
      <c r="R119" s="48">
        <f t="shared" si="11"/>
        <v>1.9000000000000001</v>
      </c>
      <c r="S119" s="48">
        <f t="shared" si="12"/>
        <v>0.1225</v>
      </c>
      <c r="T119" s="68">
        <f t="shared" si="13"/>
        <v>1.323</v>
      </c>
      <c r="U119" s="48">
        <f t="shared" si="14"/>
        <v>0.10779999999999999</v>
      </c>
      <c r="V119" s="69"/>
      <c r="W119" s="69"/>
    </row>
    <row r="120" spans="1:23" ht="38.25" x14ac:dyDescent="0.2">
      <c r="A120" s="66">
        <v>0.39</v>
      </c>
      <c r="B120" s="67">
        <v>114</v>
      </c>
      <c r="C120" s="21" t="s">
        <v>156</v>
      </c>
      <c r="D120" s="82">
        <v>2.7</v>
      </c>
      <c r="E120" s="86">
        <v>0.46</v>
      </c>
      <c r="F120" s="68">
        <f t="shared" si="0"/>
        <v>1.323</v>
      </c>
      <c r="G120" s="48">
        <f t="shared" si="1"/>
        <v>0.1012</v>
      </c>
      <c r="H120" s="48">
        <f t="shared" si="2"/>
        <v>2.7</v>
      </c>
      <c r="I120" s="48">
        <f t="shared" si="3"/>
        <v>0.115</v>
      </c>
      <c r="J120" s="48">
        <f t="shared" si="4"/>
        <v>2.7</v>
      </c>
      <c r="K120" s="48">
        <v>0.45</v>
      </c>
      <c r="L120" s="48">
        <f t="shared" si="5"/>
        <v>2.7</v>
      </c>
      <c r="M120" s="48">
        <f t="shared" si="6"/>
        <v>0.13800000000000001</v>
      </c>
      <c r="N120" s="48">
        <f t="shared" si="7"/>
        <v>2.7</v>
      </c>
      <c r="O120" s="48">
        <f t="shared" si="8"/>
        <v>0.115</v>
      </c>
      <c r="P120" s="48">
        <f t="shared" si="9"/>
        <v>2.7</v>
      </c>
      <c r="Q120" s="48">
        <f t="shared" si="10"/>
        <v>0.115</v>
      </c>
      <c r="R120" s="48">
        <f t="shared" si="11"/>
        <v>1.9000000000000001</v>
      </c>
      <c r="S120" s="48">
        <f t="shared" si="12"/>
        <v>0.115</v>
      </c>
      <c r="T120" s="68">
        <f t="shared" si="13"/>
        <v>1.323</v>
      </c>
      <c r="U120" s="48">
        <f t="shared" si="14"/>
        <v>0.1012</v>
      </c>
      <c r="V120" s="69"/>
      <c r="W120" s="69"/>
    </row>
    <row r="121" spans="1:23" ht="38.25" x14ac:dyDescent="0.2">
      <c r="A121" s="66">
        <v>0.21</v>
      </c>
      <c r="B121" s="67">
        <v>115</v>
      </c>
      <c r="C121" s="21" t="s">
        <v>155</v>
      </c>
      <c r="D121" s="82">
        <v>2.7</v>
      </c>
      <c r="E121" s="86">
        <v>0.39</v>
      </c>
      <c r="F121" s="68">
        <f t="shared" si="0"/>
        <v>1.323</v>
      </c>
      <c r="G121" s="48">
        <f t="shared" si="1"/>
        <v>8.5800000000000001E-2</v>
      </c>
      <c r="H121" s="48">
        <f t="shared" si="2"/>
        <v>2.7</v>
      </c>
      <c r="I121" s="48">
        <f t="shared" si="3"/>
        <v>9.7500000000000003E-2</v>
      </c>
      <c r="J121" s="48">
        <f t="shared" si="4"/>
        <v>2.7</v>
      </c>
      <c r="K121" s="48">
        <v>0.45</v>
      </c>
      <c r="L121" s="48">
        <f t="shared" si="5"/>
        <v>2.7</v>
      </c>
      <c r="M121" s="48">
        <f t="shared" si="6"/>
        <v>0.11699999999999999</v>
      </c>
      <c r="N121" s="48">
        <f t="shared" si="7"/>
        <v>2.7</v>
      </c>
      <c r="O121" s="48">
        <f t="shared" si="8"/>
        <v>9.7500000000000003E-2</v>
      </c>
      <c r="P121" s="48">
        <f t="shared" si="9"/>
        <v>2.7</v>
      </c>
      <c r="Q121" s="48">
        <f t="shared" si="10"/>
        <v>9.7500000000000003E-2</v>
      </c>
      <c r="R121" s="48">
        <f t="shared" si="11"/>
        <v>1.9000000000000001</v>
      </c>
      <c r="S121" s="48">
        <f t="shared" si="12"/>
        <v>9.7500000000000003E-2</v>
      </c>
      <c r="T121" s="68">
        <f t="shared" si="13"/>
        <v>1.323</v>
      </c>
      <c r="U121" s="48">
        <f t="shared" si="14"/>
        <v>8.5800000000000001E-2</v>
      </c>
      <c r="V121" s="69"/>
      <c r="W121" s="69"/>
    </row>
    <row r="122" spans="1:23" ht="38.25" x14ac:dyDescent="0.2">
      <c r="A122" s="66">
        <v>0.45</v>
      </c>
      <c r="B122" s="67">
        <v>116</v>
      </c>
      <c r="C122" s="21" t="s">
        <v>154</v>
      </c>
      <c r="D122" s="82">
        <v>2.7</v>
      </c>
      <c r="E122" s="86">
        <v>0.21</v>
      </c>
      <c r="F122" s="68">
        <f t="shared" si="0"/>
        <v>1.323</v>
      </c>
      <c r="G122" s="48">
        <f t="shared" si="1"/>
        <v>4.6199999999999998E-2</v>
      </c>
      <c r="H122" s="48">
        <f t="shared" si="2"/>
        <v>2.7</v>
      </c>
      <c r="I122" s="48">
        <f t="shared" si="3"/>
        <v>5.2499999999999998E-2</v>
      </c>
      <c r="J122" s="48">
        <f t="shared" si="4"/>
        <v>2.7</v>
      </c>
      <c r="K122" s="48">
        <v>0.45</v>
      </c>
      <c r="L122" s="48">
        <f t="shared" si="5"/>
        <v>2.7</v>
      </c>
      <c r="M122" s="48">
        <f t="shared" si="6"/>
        <v>6.3E-2</v>
      </c>
      <c r="N122" s="48">
        <f t="shared" si="7"/>
        <v>2.7</v>
      </c>
      <c r="O122" s="48">
        <f t="shared" si="8"/>
        <v>5.2499999999999998E-2</v>
      </c>
      <c r="P122" s="48">
        <f t="shared" si="9"/>
        <v>2.7</v>
      </c>
      <c r="Q122" s="48">
        <f t="shared" si="10"/>
        <v>5.2499999999999998E-2</v>
      </c>
      <c r="R122" s="48">
        <f t="shared" si="11"/>
        <v>1.9000000000000001</v>
      </c>
      <c r="S122" s="48">
        <f t="shared" si="12"/>
        <v>5.2499999999999998E-2</v>
      </c>
      <c r="T122" s="68">
        <f t="shared" si="13"/>
        <v>1.323</v>
      </c>
      <c r="U122" s="48">
        <f t="shared" si="14"/>
        <v>4.6199999999999998E-2</v>
      </c>
      <c r="V122" s="69"/>
      <c r="W122" s="69"/>
    </row>
    <row r="123" spans="1:23" ht="38.25" x14ac:dyDescent="0.2">
      <c r="A123" s="66"/>
      <c r="B123" s="67">
        <v>117</v>
      </c>
      <c r="C123" s="44" t="s">
        <v>237</v>
      </c>
      <c r="D123" s="82">
        <v>2.7</v>
      </c>
      <c r="E123" s="86">
        <v>0.39</v>
      </c>
      <c r="F123" s="68">
        <f t="shared" ref="F123" si="129">D123*0.49</f>
        <v>1.323</v>
      </c>
      <c r="G123" s="48">
        <f t="shared" ref="G123" si="130">E123*0.22</f>
        <v>8.5800000000000001E-2</v>
      </c>
      <c r="H123" s="48">
        <f t="shared" ref="H123" si="131">D123</f>
        <v>2.7</v>
      </c>
      <c r="I123" s="48">
        <f t="shared" ref="I123" si="132">E123*0.25</f>
        <v>9.7500000000000003E-2</v>
      </c>
      <c r="J123" s="48">
        <f t="shared" ref="J123" si="133">D123</f>
        <v>2.7</v>
      </c>
      <c r="K123" s="48">
        <v>0.45</v>
      </c>
      <c r="L123" s="48">
        <f t="shared" ref="L123" si="134">D123</f>
        <v>2.7</v>
      </c>
      <c r="M123" s="48">
        <f t="shared" ref="M123" si="135">E123*0.3</f>
        <v>0.11699999999999999</v>
      </c>
      <c r="N123" s="48">
        <f t="shared" ref="N123" si="136">D123</f>
        <v>2.7</v>
      </c>
      <c r="O123" s="48">
        <f t="shared" ref="O123" si="137">E123*0.25</f>
        <v>9.7500000000000003E-2</v>
      </c>
      <c r="P123" s="48">
        <f t="shared" ref="P123" si="138">D123</f>
        <v>2.7</v>
      </c>
      <c r="Q123" s="48">
        <f t="shared" ref="Q123" si="139">E123*0.25</f>
        <v>9.7500000000000003E-2</v>
      </c>
      <c r="R123" s="48">
        <f t="shared" ref="R123" si="140">D123-0.8</f>
        <v>1.9000000000000001</v>
      </c>
      <c r="S123" s="48">
        <f t="shared" ref="S123" si="141">E123*0.25</f>
        <v>9.7500000000000003E-2</v>
      </c>
      <c r="T123" s="68">
        <f t="shared" ref="T123" si="142">D123*0.49</f>
        <v>1.323</v>
      </c>
      <c r="U123" s="48">
        <f t="shared" ref="U123" si="143">E123*0.22</f>
        <v>8.5800000000000001E-2</v>
      </c>
      <c r="V123" s="69"/>
      <c r="W123" s="69"/>
    </row>
    <row r="124" spans="1:23" ht="38.25" x14ac:dyDescent="0.2">
      <c r="A124" s="66">
        <v>0.26</v>
      </c>
      <c r="B124" s="67">
        <v>118</v>
      </c>
      <c r="C124" s="21" t="s">
        <v>153</v>
      </c>
      <c r="D124" s="82">
        <v>1.8</v>
      </c>
      <c r="E124" s="86">
        <v>0.45</v>
      </c>
      <c r="F124" s="68">
        <f t="shared" si="0"/>
        <v>0.88200000000000001</v>
      </c>
      <c r="G124" s="48">
        <f t="shared" si="1"/>
        <v>9.9000000000000005E-2</v>
      </c>
      <c r="H124" s="48">
        <f t="shared" si="2"/>
        <v>1.8</v>
      </c>
      <c r="I124" s="48">
        <f t="shared" si="3"/>
        <v>0.1125</v>
      </c>
      <c r="J124" s="48">
        <f t="shared" si="4"/>
        <v>1.8</v>
      </c>
      <c r="K124" s="48">
        <v>0.45</v>
      </c>
      <c r="L124" s="48">
        <f t="shared" si="5"/>
        <v>1.8</v>
      </c>
      <c r="M124" s="48">
        <f t="shared" si="6"/>
        <v>0.13500000000000001</v>
      </c>
      <c r="N124" s="48">
        <f t="shared" si="7"/>
        <v>1.8</v>
      </c>
      <c r="O124" s="48">
        <f t="shared" si="8"/>
        <v>0.1125</v>
      </c>
      <c r="P124" s="48">
        <f t="shared" si="9"/>
        <v>1.8</v>
      </c>
      <c r="Q124" s="48">
        <f t="shared" si="10"/>
        <v>0.1125</v>
      </c>
      <c r="R124" s="48">
        <f t="shared" si="11"/>
        <v>1</v>
      </c>
      <c r="S124" s="48">
        <f t="shared" si="12"/>
        <v>0.1125</v>
      </c>
      <c r="T124" s="68">
        <f t="shared" si="13"/>
        <v>0.88200000000000001</v>
      </c>
      <c r="U124" s="48">
        <f t="shared" si="14"/>
        <v>9.9000000000000005E-2</v>
      </c>
      <c r="V124" s="69"/>
      <c r="W124" s="69"/>
    </row>
    <row r="125" spans="1:23" ht="38.25" x14ac:dyDescent="0.2">
      <c r="A125" s="66"/>
      <c r="B125" s="67">
        <v>119</v>
      </c>
      <c r="C125" s="21" t="s">
        <v>152</v>
      </c>
      <c r="D125" s="82">
        <v>1.8</v>
      </c>
      <c r="E125" s="86">
        <v>0.28000000000000003</v>
      </c>
      <c r="F125" s="68">
        <f t="shared" si="0"/>
        <v>0.88200000000000001</v>
      </c>
      <c r="G125" s="48">
        <f t="shared" si="1"/>
        <v>6.1600000000000009E-2</v>
      </c>
      <c r="H125" s="48">
        <f t="shared" si="2"/>
        <v>1.8</v>
      </c>
      <c r="I125" s="48">
        <f t="shared" si="3"/>
        <v>7.0000000000000007E-2</v>
      </c>
      <c r="J125" s="48">
        <f t="shared" si="4"/>
        <v>1.8</v>
      </c>
      <c r="K125" s="48">
        <v>0.45</v>
      </c>
      <c r="L125" s="48">
        <f t="shared" si="5"/>
        <v>1.8</v>
      </c>
      <c r="M125" s="48">
        <f t="shared" si="6"/>
        <v>8.4000000000000005E-2</v>
      </c>
      <c r="N125" s="48">
        <f t="shared" si="7"/>
        <v>1.8</v>
      </c>
      <c r="O125" s="48">
        <f t="shared" si="8"/>
        <v>7.0000000000000007E-2</v>
      </c>
      <c r="P125" s="48">
        <f t="shared" si="9"/>
        <v>1.8</v>
      </c>
      <c r="Q125" s="48">
        <f t="shared" si="10"/>
        <v>7.0000000000000007E-2</v>
      </c>
      <c r="R125" s="48">
        <f t="shared" si="11"/>
        <v>1</v>
      </c>
      <c r="S125" s="48">
        <f t="shared" si="12"/>
        <v>7.0000000000000007E-2</v>
      </c>
      <c r="T125" s="68">
        <f t="shared" si="13"/>
        <v>0.88200000000000001</v>
      </c>
      <c r="U125" s="48">
        <f t="shared" si="14"/>
        <v>6.1600000000000009E-2</v>
      </c>
      <c r="V125" s="69"/>
      <c r="W125" s="69"/>
    </row>
    <row r="126" spans="1:23" ht="38.25" x14ac:dyDescent="0.2">
      <c r="A126" s="66"/>
      <c r="B126" s="67">
        <v>120</v>
      </c>
      <c r="C126" s="21" t="s">
        <v>151</v>
      </c>
      <c r="D126" s="82">
        <v>2.7</v>
      </c>
      <c r="E126" s="86">
        <v>0.5</v>
      </c>
      <c r="F126" s="68">
        <f t="shared" si="0"/>
        <v>1.323</v>
      </c>
      <c r="G126" s="48">
        <f t="shared" si="1"/>
        <v>0.11</v>
      </c>
      <c r="H126" s="48">
        <f t="shared" si="2"/>
        <v>2.7</v>
      </c>
      <c r="I126" s="48">
        <f t="shared" si="3"/>
        <v>0.125</v>
      </c>
      <c r="J126" s="48">
        <f t="shared" si="4"/>
        <v>2.7</v>
      </c>
      <c r="K126" s="48">
        <v>0.45</v>
      </c>
      <c r="L126" s="48">
        <f t="shared" si="5"/>
        <v>2.7</v>
      </c>
      <c r="M126" s="48">
        <f t="shared" si="6"/>
        <v>0.15</v>
      </c>
      <c r="N126" s="48">
        <f t="shared" si="7"/>
        <v>2.7</v>
      </c>
      <c r="O126" s="48">
        <f t="shared" si="8"/>
        <v>0.125</v>
      </c>
      <c r="P126" s="48">
        <f t="shared" si="9"/>
        <v>2.7</v>
      </c>
      <c r="Q126" s="48">
        <f t="shared" si="10"/>
        <v>0.125</v>
      </c>
      <c r="R126" s="48">
        <f t="shared" si="11"/>
        <v>1.9000000000000001</v>
      </c>
      <c r="S126" s="48">
        <f t="shared" si="12"/>
        <v>0.125</v>
      </c>
      <c r="T126" s="68">
        <f t="shared" si="13"/>
        <v>1.323</v>
      </c>
      <c r="U126" s="48">
        <f t="shared" si="14"/>
        <v>0.11</v>
      </c>
      <c r="V126" s="69"/>
      <c r="W126" s="69"/>
    </row>
    <row r="127" spans="1:23" ht="38.25" x14ac:dyDescent="0.2">
      <c r="A127" s="66"/>
      <c r="B127" s="67">
        <v>121</v>
      </c>
      <c r="C127" s="21" t="s">
        <v>150</v>
      </c>
      <c r="D127" s="82">
        <v>2.7</v>
      </c>
      <c r="E127" s="86">
        <v>0.39</v>
      </c>
      <c r="F127" s="68">
        <f t="shared" si="0"/>
        <v>1.323</v>
      </c>
      <c r="G127" s="48">
        <f t="shared" si="1"/>
        <v>8.5800000000000001E-2</v>
      </c>
      <c r="H127" s="48">
        <f t="shared" si="2"/>
        <v>2.7</v>
      </c>
      <c r="I127" s="48">
        <f t="shared" si="3"/>
        <v>9.7500000000000003E-2</v>
      </c>
      <c r="J127" s="48">
        <f t="shared" si="4"/>
        <v>2.7</v>
      </c>
      <c r="K127" s="48">
        <v>0.45</v>
      </c>
      <c r="L127" s="48">
        <f t="shared" si="5"/>
        <v>2.7</v>
      </c>
      <c r="M127" s="48">
        <f t="shared" si="6"/>
        <v>0.11699999999999999</v>
      </c>
      <c r="N127" s="48">
        <f t="shared" si="7"/>
        <v>2.7</v>
      </c>
      <c r="O127" s="48">
        <f t="shared" si="8"/>
        <v>9.7500000000000003E-2</v>
      </c>
      <c r="P127" s="48">
        <f t="shared" si="9"/>
        <v>2.7</v>
      </c>
      <c r="Q127" s="48">
        <f t="shared" si="10"/>
        <v>9.7500000000000003E-2</v>
      </c>
      <c r="R127" s="48">
        <f t="shared" si="11"/>
        <v>1.9000000000000001</v>
      </c>
      <c r="S127" s="48">
        <f t="shared" si="12"/>
        <v>9.7500000000000003E-2</v>
      </c>
      <c r="T127" s="68">
        <f t="shared" si="13"/>
        <v>1.323</v>
      </c>
      <c r="U127" s="48">
        <f t="shared" si="14"/>
        <v>8.5800000000000001E-2</v>
      </c>
      <c r="V127" s="69"/>
      <c r="W127" s="69"/>
    </row>
    <row r="128" spans="1:23" ht="51" x14ac:dyDescent="0.2">
      <c r="A128" s="66"/>
      <c r="B128" s="67">
        <v>122</v>
      </c>
      <c r="C128" s="21" t="s">
        <v>149</v>
      </c>
      <c r="D128" s="82">
        <v>2.7</v>
      </c>
      <c r="E128" s="86">
        <v>0.38</v>
      </c>
      <c r="F128" s="68">
        <f t="shared" si="0"/>
        <v>1.323</v>
      </c>
      <c r="G128" s="48">
        <f t="shared" si="1"/>
        <v>8.3600000000000008E-2</v>
      </c>
      <c r="H128" s="48">
        <f t="shared" si="2"/>
        <v>2.7</v>
      </c>
      <c r="I128" s="48">
        <f t="shared" si="3"/>
        <v>9.5000000000000001E-2</v>
      </c>
      <c r="J128" s="48">
        <f t="shared" si="4"/>
        <v>2.7</v>
      </c>
      <c r="K128" s="48">
        <v>0.45</v>
      </c>
      <c r="L128" s="48">
        <f t="shared" si="5"/>
        <v>2.7</v>
      </c>
      <c r="M128" s="48">
        <f t="shared" si="6"/>
        <v>0.11399999999999999</v>
      </c>
      <c r="N128" s="48">
        <f t="shared" si="7"/>
        <v>2.7</v>
      </c>
      <c r="O128" s="48">
        <f t="shared" si="8"/>
        <v>9.5000000000000001E-2</v>
      </c>
      <c r="P128" s="48">
        <f t="shared" si="9"/>
        <v>2.7</v>
      </c>
      <c r="Q128" s="48">
        <f t="shared" si="10"/>
        <v>9.5000000000000001E-2</v>
      </c>
      <c r="R128" s="48">
        <f t="shared" si="11"/>
        <v>1.9000000000000001</v>
      </c>
      <c r="S128" s="48">
        <f t="shared" si="12"/>
        <v>9.5000000000000001E-2</v>
      </c>
      <c r="T128" s="68">
        <f t="shared" si="13"/>
        <v>1.323</v>
      </c>
      <c r="U128" s="48">
        <f t="shared" si="14"/>
        <v>8.3600000000000008E-2</v>
      </c>
      <c r="V128" s="69"/>
      <c r="W128" s="69"/>
    </row>
    <row r="129" spans="1:23" ht="38.25" x14ac:dyDescent="0.2">
      <c r="A129" s="66"/>
      <c r="B129" s="67">
        <v>123</v>
      </c>
      <c r="C129" s="21" t="s">
        <v>148</v>
      </c>
      <c r="D129" s="82">
        <v>2.7</v>
      </c>
      <c r="E129" s="86">
        <v>0.32</v>
      </c>
      <c r="F129" s="68">
        <f t="shared" si="0"/>
        <v>1.323</v>
      </c>
      <c r="G129" s="48">
        <f t="shared" si="1"/>
        <v>7.0400000000000004E-2</v>
      </c>
      <c r="H129" s="48">
        <f t="shared" si="2"/>
        <v>2.7</v>
      </c>
      <c r="I129" s="48">
        <f t="shared" si="3"/>
        <v>0.08</v>
      </c>
      <c r="J129" s="48">
        <f t="shared" si="4"/>
        <v>2.7</v>
      </c>
      <c r="K129" s="48">
        <v>0.45</v>
      </c>
      <c r="L129" s="48">
        <f t="shared" si="5"/>
        <v>2.7</v>
      </c>
      <c r="M129" s="48">
        <f t="shared" si="6"/>
        <v>9.6000000000000002E-2</v>
      </c>
      <c r="N129" s="48">
        <f t="shared" si="7"/>
        <v>2.7</v>
      </c>
      <c r="O129" s="48">
        <f t="shared" si="8"/>
        <v>0.08</v>
      </c>
      <c r="P129" s="48">
        <f t="shared" si="9"/>
        <v>2.7</v>
      </c>
      <c r="Q129" s="48">
        <f t="shared" si="10"/>
        <v>0.08</v>
      </c>
      <c r="R129" s="48">
        <f t="shared" si="11"/>
        <v>1.9000000000000001</v>
      </c>
      <c r="S129" s="48">
        <f t="shared" si="12"/>
        <v>0.08</v>
      </c>
      <c r="T129" s="68">
        <f t="shared" si="13"/>
        <v>1.323</v>
      </c>
      <c r="U129" s="48">
        <f t="shared" si="14"/>
        <v>7.0400000000000004E-2</v>
      </c>
      <c r="V129" s="69"/>
      <c r="W129" s="69"/>
    </row>
    <row r="130" spans="1:23" ht="38.25" x14ac:dyDescent="0.2">
      <c r="A130" s="66"/>
      <c r="B130" s="67">
        <v>124</v>
      </c>
      <c r="C130" s="21" t="s">
        <v>147</v>
      </c>
      <c r="D130" s="82">
        <v>2.7</v>
      </c>
      <c r="E130" s="86">
        <v>0.31</v>
      </c>
      <c r="F130" s="68">
        <f t="shared" si="0"/>
        <v>1.323</v>
      </c>
      <c r="G130" s="48">
        <f t="shared" si="1"/>
        <v>6.8199999999999997E-2</v>
      </c>
      <c r="H130" s="48">
        <f t="shared" si="2"/>
        <v>2.7</v>
      </c>
      <c r="I130" s="48">
        <f t="shared" si="3"/>
        <v>7.7499999999999999E-2</v>
      </c>
      <c r="J130" s="48">
        <f t="shared" si="4"/>
        <v>2.7</v>
      </c>
      <c r="K130" s="48">
        <v>0.45</v>
      </c>
      <c r="L130" s="48">
        <f t="shared" si="5"/>
        <v>2.7</v>
      </c>
      <c r="M130" s="48">
        <f t="shared" si="6"/>
        <v>9.2999999999999999E-2</v>
      </c>
      <c r="N130" s="48">
        <f t="shared" si="7"/>
        <v>2.7</v>
      </c>
      <c r="O130" s="48">
        <f t="shared" si="8"/>
        <v>7.7499999999999999E-2</v>
      </c>
      <c r="P130" s="48">
        <f t="shared" si="9"/>
        <v>2.7</v>
      </c>
      <c r="Q130" s="48">
        <f t="shared" si="10"/>
        <v>7.7499999999999999E-2</v>
      </c>
      <c r="R130" s="48">
        <f t="shared" si="11"/>
        <v>1.9000000000000001</v>
      </c>
      <c r="S130" s="48">
        <f t="shared" si="12"/>
        <v>7.7499999999999999E-2</v>
      </c>
      <c r="T130" s="68">
        <f t="shared" si="13"/>
        <v>1.323</v>
      </c>
      <c r="U130" s="48">
        <f t="shared" si="14"/>
        <v>6.8199999999999997E-2</v>
      </c>
      <c r="V130" s="69"/>
      <c r="W130" s="69"/>
    </row>
    <row r="131" spans="1:23" ht="38.25" x14ac:dyDescent="0.2">
      <c r="A131" s="66"/>
      <c r="B131" s="67">
        <v>125</v>
      </c>
      <c r="C131" s="21" t="s">
        <v>146</v>
      </c>
      <c r="D131" s="82">
        <v>2.7</v>
      </c>
      <c r="E131" s="86">
        <v>0.28999999999999998</v>
      </c>
      <c r="F131" s="68">
        <f t="shared" si="0"/>
        <v>1.323</v>
      </c>
      <c r="G131" s="48">
        <f t="shared" si="1"/>
        <v>6.3799999999999996E-2</v>
      </c>
      <c r="H131" s="48">
        <f t="shared" si="2"/>
        <v>2.7</v>
      </c>
      <c r="I131" s="48">
        <f t="shared" si="3"/>
        <v>7.2499999999999995E-2</v>
      </c>
      <c r="J131" s="48">
        <f t="shared" si="4"/>
        <v>2.7</v>
      </c>
      <c r="K131" s="48">
        <v>0.45</v>
      </c>
      <c r="L131" s="48">
        <f t="shared" si="5"/>
        <v>2.7</v>
      </c>
      <c r="M131" s="48">
        <f t="shared" si="6"/>
        <v>8.6999999999999994E-2</v>
      </c>
      <c r="N131" s="48">
        <f t="shared" si="7"/>
        <v>2.7</v>
      </c>
      <c r="O131" s="48">
        <f t="shared" si="8"/>
        <v>7.2499999999999995E-2</v>
      </c>
      <c r="P131" s="48">
        <f t="shared" si="9"/>
        <v>2.7</v>
      </c>
      <c r="Q131" s="48">
        <f t="shared" si="10"/>
        <v>7.2499999999999995E-2</v>
      </c>
      <c r="R131" s="48">
        <f t="shared" si="11"/>
        <v>1.9000000000000001</v>
      </c>
      <c r="S131" s="48">
        <f t="shared" si="12"/>
        <v>7.2499999999999995E-2</v>
      </c>
      <c r="T131" s="68">
        <f t="shared" si="13"/>
        <v>1.323</v>
      </c>
      <c r="U131" s="48">
        <f t="shared" si="14"/>
        <v>6.3799999999999996E-2</v>
      </c>
      <c r="V131" s="69"/>
      <c r="W131" s="69"/>
    </row>
    <row r="132" spans="1:23" ht="38.25" x14ac:dyDescent="0.2">
      <c r="A132" s="66">
        <v>0.47</v>
      </c>
      <c r="B132" s="67">
        <v>126</v>
      </c>
      <c r="C132" s="21" t="s">
        <v>145</v>
      </c>
      <c r="D132" s="82">
        <v>2.7</v>
      </c>
      <c r="E132" s="86">
        <v>0.34</v>
      </c>
      <c r="F132" s="68">
        <f t="shared" si="0"/>
        <v>1.323</v>
      </c>
      <c r="G132" s="48">
        <f t="shared" si="1"/>
        <v>7.4800000000000005E-2</v>
      </c>
      <c r="H132" s="48">
        <f t="shared" si="2"/>
        <v>2.7</v>
      </c>
      <c r="I132" s="48">
        <f t="shared" si="3"/>
        <v>8.5000000000000006E-2</v>
      </c>
      <c r="J132" s="48">
        <f t="shared" si="4"/>
        <v>2.7</v>
      </c>
      <c r="K132" s="48">
        <v>0.45</v>
      </c>
      <c r="L132" s="48">
        <f t="shared" si="5"/>
        <v>2.7</v>
      </c>
      <c r="M132" s="48">
        <f t="shared" si="6"/>
        <v>0.10200000000000001</v>
      </c>
      <c r="N132" s="48">
        <f t="shared" si="7"/>
        <v>2.7</v>
      </c>
      <c r="O132" s="48">
        <f t="shared" si="8"/>
        <v>8.5000000000000006E-2</v>
      </c>
      <c r="P132" s="48">
        <f t="shared" si="9"/>
        <v>2.7</v>
      </c>
      <c r="Q132" s="48">
        <f t="shared" si="10"/>
        <v>8.5000000000000006E-2</v>
      </c>
      <c r="R132" s="48">
        <f t="shared" si="11"/>
        <v>1.9000000000000001</v>
      </c>
      <c r="S132" s="48">
        <f t="shared" si="12"/>
        <v>8.5000000000000006E-2</v>
      </c>
      <c r="T132" s="68">
        <f t="shared" si="13"/>
        <v>1.323</v>
      </c>
      <c r="U132" s="48">
        <f t="shared" si="14"/>
        <v>7.4800000000000005E-2</v>
      </c>
      <c r="V132" s="69"/>
      <c r="W132" s="69"/>
    </row>
    <row r="133" spans="1:23" ht="38.25" x14ac:dyDescent="0.2">
      <c r="A133" s="66">
        <v>0.38</v>
      </c>
      <c r="B133" s="67">
        <v>127</v>
      </c>
      <c r="C133" s="21" t="s">
        <v>144</v>
      </c>
      <c r="D133" s="82">
        <v>2.7</v>
      </c>
      <c r="E133" s="86">
        <v>0.34</v>
      </c>
      <c r="F133" s="68">
        <f t="shared" si="0"/>
        <v>1.323</v>
      </c>
      <c r="G133" s="48">
        <f t="shared" si="1"/>
        <v>7.4800000000000005E-2</v>
      </c>
      <c r="H133" s="48">
        <f t="shared" si="2"/>
        <v>2.7</v>
      </c>
      <c r="I133" s="48">
        <f t="shared" si="3"/>
        <v>8.5000000000000006E-2</v>
      </c>
      <c r="J133" s="48">
        <f t="shared" si="4"/>
        <v>2.7</v>
      </c>
      <c r="K133" s="48">
        <v>0.45</v>
      </c>
      <c r="L133" s="48">
        <f t="shared" si="5"/>
        <v>2.7</v>
      </c>
      <c r="M133" s="48">
        <f t="shared" si="6"/>
        <v>0.10200000000000001</v>
      </c>
      <c r="N133" s="48">
        <f t="shared" si="7"/>
        <v>2.7</v>
      </c>
      <c r="O133" s="48">
        <f t="shared" si="8"/>
        <v>8.5000000000000006E-2</v>
      </c>
      <c r="P133" s="48">
        <f t="shared" si="9"/>
        <v>2.7</v>
      </c>
      <c r="Q133" s="48">
        <f t="shared" si="10"/>
        <v>8.5000000000000006E-2</v>
      </c>
      <c r="R133" s="48">
        <f t="shared" si="11"/>
        <v>1.9000000000000001</v>
      </c>
      <c r="S133" s="48">
        <f t="shared" si="12"/>
        <v>8.5000000000000006E-2</v>
      </c>
      <c r="T133" s="68">
        <f t="shared" si="13"/>
        <v>1.323</v>
      </c>
      <c r="U133" s="48">
        <f t="shared" si="14"/>
        <v>7.4800000000000005E-2</v>
      </c>
      <c r="V133" s="69"/>
      <c r="W133" s="69"/>
    </row>
    <row r="134" spans="1:23" ht="38.25" x14ac:dyDescent="0.2">
      <c r="A134" s="66">
        <v>0.23</v>
      </c>
      <c r="B134" s="67">
        <v>128</v>
      </c>
      <c r="C134" s="21" t="s">
        <v>143</v>
      </c>
      <c r="D134" s="82">
        <v>2.7</v>
      </c>
      <c r="E134" s="86">
        <v>0.32</v>
      </c>
      <c r="F134" s="68">
        <f t="shared" si="0"/>
        <v>1.323</v>
      </c>
      <c r="G134" s="48">
        <f t="shared" si="1"/>
        <v>7.0400000000000004E-2</v>
      </c>
      <c r="H134" s="48">
        <f t="shared" si="2"/>
        <v>2.7</v>
      </c>
      <c r="I134" s="48">
        <f t="shared" si="3"/>
        <v>0.08</v>
      </c>
      <c r="J134" s="48">
        <f t="shared" si="4"/>
        <v>2.7</v>
      </c>
      <c r="K134" s="48">
        <v>0.45</v>
      </c>
      <c r="L134" s="48">
        <f t="shared" si="5"/>
        <v>2.7</v>
      </c>
      <c r="M134" s="48">
        <f t="shared" si="6"/>
        <v>9.6000000000000002E-2</v>
      </c>
      <c r="N134" s="48">
        <f t="shared" si="7"/>
        <v>2.7</v>
      </c>
      <c r="O134" s="48">
        <f t="shared" si="8"/>
        <v>0.08</v>
      </c>
      <c r="P134" s="48">
        <f t="shared" si="9"/>
        <v>2.7</v>
      </c>
      <c r="Q134" s="48">
        <f t="shared" si="10"/>
        <v>0.08</v>
      </c>
      <c r="R134" s="48">
        <f t="shared" si="11"/>
        <v>1.9000000000000001</v>
      </c>
      <c r="S134" s="48">
        <f t="shared" si="12"/>
        <v>0.08</v>
      </c>
      <c r="T134" s="68">
        <f t="shared" si="13"/>
        <v>1.323</v>
      </c>
      <c r="U134" s="48">
        <f t="shared" si="14"/>
        <v>7.0400000000000004E-2</v>
      </c>
      <c r="V134" s="69"/>
      <c r="W134" s="69"/>
    </row>
    <row r="135" spans="1:23" ht="38.25" x14ac:dyDescent="0.2">
      <c r="A135" s="66">
        <v>0.26</v>
      </c>
      <c r="B135" s="67">
        <v>129</v>
      </c>
      <c r="C135" s="21" t="s">
        <v>294</v>
      </c>
      <c r="D135" s="82">
        <v>2.79</v>
      </c>
      <c r="E135" s="86">
        <v>0.43</v>
      </c>
      <c r="F135" s="68">
        <f t="shared" ref="F135:F256" si="144">D135*0.49</f>
        <v>1.3671</v>
      </c>
      <c r="G135" s="48">
        <f t="shared" ref="G135:G256" si="145">E135*0.22</f>
        <v>9.4600000000000004E-2</v>
      </c>
      <c r="H135" s="48">
        <f t="shared" ref="H135:H256" si="146">D135</f>
        <v>2.79</v>
      </c>
      <c r="I135" s="48">
        <f t="shared" ref="I135:I256" si="147">E135*0.25</f>
        <v>0.1075</v>
      </c>
      <c r="J135" s="48">
        <f t="shared" ref="J135:J256" si="148">D135</f>
        <v>2.79</v>
      </c>
      <c r="K135" s="48">
        <v>0.45</v>
      </c>
      <c r="L135" s="48">
        <f t="shared" ref="L135:L256" si="149">D135</f>
        <v>2.79</v>
      </c>
      <c r="M135" s="48">
        <f t="shared" ref="M135:M256" si="150">E135*0.3</f>
        <v>0.129</v>
      </c>
      <c r="N135" s="48">
        <f t="shared" ref="N135:N256" si="151">D135</f>
        <v>2.79</v>
      </c>
      <c r="O135" s="48">
        <f t="shared" ref="O135:O256" si="152">E135*0.25</f>
        <v>0.1075</v>
      </c>
      <c r="P135" s="48">
        <f t="shared" ref="P135:P256" si="153">D135</f>
        <v>2.79</v>
      </c>
      <c r="Q135" s="48">
        <f t="shared" ref="Q135:Q256" si="154">E135*0.25</f>
        <v>0.1075</v>
      </c>
      <c r="R135" s="48">
        <f t="shared" ref="R135:R256" si="155">D135-0.8</f>
        <v>1.99</v>
      </c>
      <c r="S135" s="48">
        <f t="shared" ref="S135:S256" si="156">E135*0.25</f>
        <v>0.1075</v>
      </c>
      <c r="T135" s="68">
        <f t="shared" ref="T135:T256" si="157">D135*0.49</f>
        <v>1.3671</v>
      </c>
      <c r="U135" s="48">
        <f t="shared" ref="U135:U256" si="158">E135*0.22</f>
        <v>9.4600000000000004E-2</v>
      </c>
      <c r="V135" s="69"/>
      <c r="W135" s="69"/>
    </row>
    <row r="136" spans="1:23" ht="38.25" x14ac:dyDescent="0.2">
      <c r="A136" s="66"/>
      <c r="B136" s="67">
        <v>130</v>
      </c>
      <c r="C136" s="21" t="s">
        <v>295</v>
      </c>
      <c r="D136" s="82">
        <v>2.79</v>
      </c>
      <c r="E136" s="86">
        <v>0.41</v>
      </c>
      <c r="F136" s="68">
        <f t="shared" si="144"/>
        <v>1.3671</v>
      </c>
      <c r="G136" s="48">
        <f t="shared" si="145"/>
        <v>9.0199999999999989E-2</v>
      </c>
      <c r="H136" s="48">
        <f t="shared" si="146"/>
        <v>2.79</v>
      </c>
      <c r="I136" s="48">
        <f t="shared" si="147"/>
        <v>0.10249999999999999</v>
      </c>
      <c r="J136" s="48">
        <f t="shared" si="148"/>
        <v>2.79</v>
      </c>
      <c r="K136" s="48">
        <v>0.45</v>
      </c>
      <c r="L136" s="48">
        <f t="shared" si="149"/>
        <v>2.79</v>
      </c>
      <c r="M136" s="48">
        <f t="shared" si="150"/>
        <v>0.12299999999999998</v>
      </c>
      <c r="N136" s="48">
        <f t="shared" si="151"/>
        <v>2.79</v>
      </c>
      <c r="O136" s="48">
        <f t="shared" si="152"/>
        <v>0.10249999999999999</v>
      </c>
      <c r="P136" s="48">
        <f t="shared" si="153"/>
        <v>2.79</v>
      </c>
      <c r="Q136" s="48">
        <f t="shared" si="154"/>
        <v>0.10249999999999999</v>
      </c>
      <c r="R136" s="48">
        <f t="shared" si="155"/>
        <v>1.99</v>
      </c>
      <c r="S136" s="48">
        <f t="shared" si="156"/>
        <v>0.10249999999999999</v>
      </c>
      <c r="T136" s="68">
        <f t="shared" si="157"/>
        <v>1.3671</v>
      </c>
      <c r="U136" s="48">
        <f t="shared" si="158"/>
        <v>9.0199999999999989E-2</v>
      </c>
      <c r="V136" s="69"/>
      <c r="W136" s="69"/>
    </row>
    <row r="137" spans="1:23" ht="38.25" x14ac:dyDescent="0.2">
      <c r="A137" s="66"/>
      <c r="B137" s="67">
        <v>131</v>
      </c>
      <c r="C137" s="21" t="s">
        <v>296</v>
      </c>
      <c r="D137" s="82">
        <v>2.79</v>
      </c>
      <c r="E137" s="86">
        <v>0.22</v>
      </c>
      <c r="F137" s="68">
        <f t="shared" si="144"/>
        <v>1.3671</v>
      </c>
      <c r="G137" s="48">
        <f t="shared" si="145"/>
        <v>4.8399999999999999E-2</v>
      </c>
      <c r="H137" s="48">
        <f t="shared" si="146"/>
        <v>2.79</v>
      </c>
      <c r="I137" s="48">
        <f t="shared" si="147"/>
        <v>5.5E-2</v>
      </c>
      <c r="J137" s="48">
        <f t="shared" si="148"/>
        <v>2.79</v>
      </c>
      <c r="K137" s="48">
        <v>0.45</v>
      </c>
      <c r="L137" s="48">
        <f t="shared" si="149"/>
        <v>2.79</v>
      </c>
      <c r="M137" s="48">
        <f t="shared" si="150"/>
        <v>6.6000000000000003E-2</v>
      </c>
      <c r="N137" s="48">
        <f t="shared" si="151"/>
        <v>2.79</v>
      </c>
      <c r="O137" s="48">
        <f t="shared" si="152"/>
        <v>5.5E-2</v>
      </c>
      <c r="P137" s="48">
        <f t="shared" si="153"/>
        <v>2.79</v>
      </c>
      <c r="Q137" s="48">
        <f t="shared" si="154"/>
        <v>5.5E-2</v>
      </c>
      <c r="R137" s="48">
        <f t="shared" si="155"/>
        <v>1.99</v>
      </c>
      <c r="S137" s="48">
        <f t="shared" si="156"/>
        <v>5.5E-2</v>
      </c>
      <c r="T137" s="68">
        <f t="shared" si="157"/>
        <v>1.3671</v>
      </c>
      <c r="U137" s="48">
        <f t="shared" si="158"/>
        <v>4.8399999999999999E-2</v>
      </c>
      <c r="V137" s="69"/>
      <c r="W137" s="69"/>
    </row>
    <row r="138" spans="1:23" ht="38.25" x14ac:dyDescent="0.2">
      <c r="A138" s="66"/>
      <c r="B138" s="67">
        <v>132</v>
      </c>
      <c r="C138" s="21" t="s">
        <v>297</v>
      </c>
      <c r="D138" s="82">
        <v>2.79</v>
      </c>
      <c r="E138" s="86">
        <v>0.23</v>
      </c>
      <c r="F138" s="68">
        <f t="shared" si="144"/>
        <v>1.3671</v>
      </c>
      <c r="G138" s="48">
        <f t="shared" si="145"/>
        <v>5.0599999999999999E-2</v>
      </c>
      <c r="H138" s="48">
        <f t="shared" si="146"/>
        <v>2.79</v>
      </c>
      <c r="I138" s="48">
        <f t="shared" si="147"/>
        <v>5.7500000000000002E-2</v>
      </c>
      <c r="J138" s="48">
        <f t="shared" si="148"/>
        <v>2.79</v>
      </c>
      <c r="K138" s="48">
        <v>0.45</v>
      </c>
      <c r="L138" s="48">
        <f t="shared" si="149"/>
        <v>2.79</v>
      </c>
      <c r="M138" s="48">
        <f t="shared" si="150"/>
        <v>6.9000000000000006E-2</v>
      </c>
      <c r="N138" s="48">
        <f t="shared" si="151"/>
        <v>2.79</v>
      </c>
      <c r="O138" s="48">
        <f t="shared" si="152"/>
        <v>5.7500000000000002E-2</v>
      </c>
      <c r="P138" s="48">
        <f t="shared" si="153"/>
        <v>2.79</v>
      </c>
      <c r="Q138" s="48">
        <f t="shared" si="154"/>
        <v>5.7500000000000002E-2</v>
      </c>
      <c r="R138" s="48">
        <f t="shared" si="155"/>
        <v>1.99</v>
      </c>
      <c r="S138" s="48">
        <f t="shared" si="156"/>
        <v>5.7500000000000002E-2</v>
      </c>
      <c r="T138" s="68">
        <f t="shared" si="157"/>
        <v>1.3671</v>
      </c>
      <c r="U138" s="48">
        <f t="shared" si="158"/>
        <v>5.0599999999999999E-2</v>
      </c>
      <c r="V138" s="69"/>
      <c r="W138" s="69"/>
    </row>
    <row r="139" spans="1:23" ht="38.25" x14ac:dyDescent="0.2">
      <c r="A139" s="66"/>
      <c r="B139" s="67">
        <v>133</v>
      </c>
      <c r="C139" s="21" t="s">
        <v>188</v>
      </c>
      <c r="D139" s="82">
        <v>2.79</v>
      </c>
      <c r="E139" s="86">
        <v>0.49</v>
      </c>
      <c r="F139" s="68">
        <f t="shared" si="144"/>
        <v>1.3671</v>
      </c>
      <c r="G139" s="48">
        <f t="shared" si="145"/>
        <v>0.10779999999999999</v>
      </c>
      <c r="H139" s="48">
        <f t="shared" si="146"/>
        <v>2.79</v>
      </c>
      <c r="I139" s="48">
        <f t="shared" si="147"/>
        <v>0.1225</v>
      </c>
      <c r="J139" s="48">
        <f t="shared" si="148"/>
        <v>2.79</v>
      </c>
      <c r="K139" s="48">
        <v>0.45</v>
      </c>
      <c r="L139" s="48">
        <f t="shared" si="149"/>
        <v>2.79</v>
      </c>
      <c r="M139" s="48">
        <f t="shared" si="150"/>
        <v>0.14699999999999999</v>
      </c>
      <c r="N139" s="48">
        <f t="shared" si="151"/>
        <v>2.79</v>
      </c>
      <c r="O139" s="48">
        <f t="shared" si="152"/>
        <v>0.1225</v>
      </c>
      <c r="P139" s="48">
        <f t="shared" si="153"/>
        <v>2.79</v>
      </c>
      <c r="Q139" s="48">
        <f t="shared" si="154"/>
        <v>0.1225</v>
      </c>
      <c r="R139" s="48">
        <f t="shared" si="155"/>
        <v>1.99</v>
      </c>
      <c r="S139" s="48">
        <f t="shared" si="156"/>
        <v>0.1225</v>
      </c>
      <c r="T139" s="68">
        <f t="shared" si="157"/>
        <v>1.3671</v>
      </c>
      <c r="U139" s="48">
        <f t="shared" si="158"/>
        <v>0.10779999999999999</v>
      </c>
      <c r="V139" s="69"/>
      <c r="W139" s="69"/>
    </row>
    <row r="140" spans="1:23" ht="38.25" x14ac:dyDescent="0.2">
      <c r="A140" s="66"/>
      <c r="B140" s="67">
        <v>134</v>
      </c>
      <c r="C140" s="21" t="s">
        <v>259</v>
      </c>
      <c r="D140" s="82">
        <v>2.83</v>
      </c>
      <c r="E140" s="86">
        <v>0.53</v>
      </c>
      <c r="F140" s="68">
        <f t="shared" ref="F140" si="159">D140*0.49</f>
        <v>1.3867</v>
      </c>
      <c r="G140" s="48">
        <f t="shared" ref="G140" si="160">E140*0.22</f>
        <v>0.11660000000000001</v>
      </c>
      <c r="H140" s="48">
        <f t="shared" ref="H140" si="161">D140</f>
        <v>2.83</v>
      </c>
      <c r="I140" s="48">
        <f t="shared" ref="I140" si="162">E140*0.25</f>
        <v>0.13250000000000001</v>
      </c>
      <c r="J140" s="48">
        <f t="shared" ref="J140" si="163">D140</f>
        <v>2.83</v>
      </c>
      <c r="K140" s="48">
        <v>0.45</v>
      </c>
      <c r="L140" s="48">
        <f t="shared" ref="L140" si="164">D140</f>
        <v>2.83</v>
      </c>
      <c r="M140" s="48">
        <f t="shared" ref="M140" si="165">E140*0.3</f>
        <v>0.159</v>
      </c>
      <c r="N140" s="48">
        <f t="shared" ref="N140" si="166">D140</f>
        <v>2.83</v>
      </c>
      <c r="O140" s="48">
        <f t="shared" ref="O140" si="167">E140*0.25</f>
        <v>0.13250000000000001</v>
      </c>
      <c r="P140" s="48">
        <f t="shared" ref="P140" si="168">D140</f>
        <v>2.83</v>
      </c>
      <c r="Q140" s="48">
        <f t="shared" ref="Q140" si="169">E140*0.25</f>
        <v>0.13250000000000001</v>
      </c>
      <c r="R140" s="48">
        <f t="shared" ref="R140" si="170">D140-0.8</f>
        <v>2.0300000000000002</v>
      </c>
      <c r="S140" s="48">
        <f t="shared" ref="S140" si="171">E140*0.25</f>
        <v>0.13250000000000001</v>
      </c>
      <c r="T140" s="68">
        <f t="shared" ref="T140" si="172">D140*0.49</f>
        <v>1.3867</v>
      </c>
      <c r="U140" s="48">
        <f t="shared" ref="U140" si="173">E140*0.22</f>
        <v>0.11660000000000001</v>
      </c>
      <c r="V140" s="69"/>
      <c r="W140" s="69"/>
    </row>
    <row r="141" spans="1:23" ht="38.25" x14ac:dyDescent="0.2">
      <c r="A141" s="66"/>
      <c r="B141" s="67">
        <v>135</v>
      </c>
      <c r="C141" s="21" t="s">
        <v>189</v>
      </c>
      <c r="D141" s="82">
        <v>2.79</v>
      </c>
      <c r="E141" s="86">
        <v>0.49</v>
      </c>
      <c r="F141" s="68">
        <f t="shared" ref="F141" si="174">D141*0.49</f>
        <v>1.3671</v>
      </c>
      <c r="G141" s="48">
        <f t="shared" ref="G141" si="175">E141*0.22</f>
        <v>0.10779999999999999</v>
      </c>
      <c r="H141" s="48">
        <f t="shared" ref="H141" si="176">D141</f>
        <v>2.79</v>
      </c>
      <c r="I141" s="48">
        <f t="shared" ref="I141" si="177">E141*0.25</f>
        <v>0.1225</v>
      </c>
      <c r="J141" s="48">
        <f t="shared" ref="J141" si="178">D141</f>
        <v>2.79</v>
      </c>
      <c r="K141" s="48">
        <v>0.45</v>
      </c>
      <c r="L141" s="48">
        <f t="shared" ref="L141" si="179">D141</f>
        <v>2.79</v>
      </c>
      <c r="M141" s="48">
        <f t="shared" ref="M141" si="180">E141*0.3</f>
        <v>0.14699999999999999</v>
      </c>
      <c r="N141" s="48">
        <f t="shared" ref="N141" si="181">D141</f>
        <v>2.79</v>
      </c>
      <c r="O141" s="48">
        <f t="shared" ref="O141" si="182">E141*0.25</f>
        <v>0.1225</v>
      </c>
      <c r="P141" s="48">
        <f t="shared" ref="P141" si="183">D141</f>
        <v>2.79</v>
      </c>
      <c r="Q141" s="48">
        <f t="shared" ref="Q141" si="184">E141*0.25</f>
        <v>0.1225</v>
      </c>
      <c r="R141" s="48">
        <f t="shared" ref="R141" si="185">D141-0.8</f>
        <v>1.99</v>
      </c>
      <c r="S141" s="48">
        <f t="shared" ref="S141" si="186">E141*0.25</f>
        <v>0.1225</v>
      </c>
      <c r="T141" s="68">
        <f t="shared" ref="T141" si="187">D141*0.49</f>
        <v>1.3671</v>
      </c>
      <c r="U141" s="48">
        <f t="shared" ref="U141" si="188">E141*0.22</f>
        <v>0.10779999999999999</v>
      </c>
      <c r="V141" s="69"/>
      <c r="W141" s="69"/>
    </row>
    <row r="142" spans="1:23" ht="38.25" x14ac:dyDescent="0.2">
      <c r="A142" s="66"/>
      <c r="B142" s="67">
        <v>136</v>
      </c>
      <c r="C142" s="21" t="s">
        <v>190</v>
      </c>
      <c r="D142" s="82">
        <v>2.79</v>
      </c>
      <c r="E142" s="86">
        <v>0.45</v>
      </c>
      <c r="F142" s="68">
        <f t="shared" ref="F142:F143" si="189">D142*0.49</f>
        <v>1.3671</v>
      </c>
      <c r="G142" s="48">
        <f t="shared" ref="G142:G143" si="190">E142*0.22</f>
        <v>9.9000000000000005E-2</v>
      </c>
      <c r="H142" s="48">
        <f t="shared" ref="H142:H143" si="191">D142</f>
        <v>2.79</v>
      </c>
      <c r="I142" s="48">
        <f t="shared" ref="I142:I143" si="192">E142*0.25</f>
        <v>0.1125</v>
      </c>
      <c r="J142" s="48">
        <f t="shared" ref="J142:J143" si="193">D142</f>
        <v>2.79</v>
      </c>
      <c r="K142" s="48">
        <v>0.45</v>
      </c>
      <c r="L142" s="48">
        <f t="shared" ref="L142:L143" si="194">D142</f>
        <v>2.79</v>
      </c>
      <c r="M142" s="48">
        <f t="shared" ref="M142:M143" si="195">E142*0.3</f>
        <v>0.13500000000000001</v>
      </c>
      <c r="N142" s="48">
        <f t="shared" ref="N142:N143" si="196">D142</f>
        <v>2.79</v>
      </c>
      <c r="O142" s="48">
        <f t="shared" ref="O142:O143" si="197">E142*0.25</f>
        <v>0.1125</v>
      </c>
      <c r="P142" s="48">
        <f t="shared" ref="P142:P143" si="198">D142</f>
        <v>2.79</v>
      </c>
      <c r="Q142" s="48">
        <f t="shared" ref="Q142:Q143" si="199">E142*0.25</f>
        <v>0.1125</v>
      </c>
      <c r="R142" s="48">
        <f t="shared" ref="R142:R143" si="200">D142-0.8</f>
        <v>1.99</v>
      </c>
      <c r="S142" s="48">
        <f t="shared" ref="S142:S143" si="201">E142*0.25</f>
        <v>0.1125</v>
      </c>
      <c r="T142" s="68">
        <f t="shared" ref="T142:T143" si="202">D142*0.49</f>
        <v>1.3671</v>
      </c>
      <c r="U142" s="48">
        <f t="shared" ref="U142:U143" si="203">E142*0.22</f>
        <v>9.9000000000000005E-2</v>
      </c>
      <c r="V142" s="69"/>
      <c r="W142" s="69"/>
    </row>
    <row r="143" spans="1:23" ht="38.25" x14ac:dyDescent="0.2">
      <c r="A143" s="66"/>
      <c r="B143" s="67">
        <v>137</v>
      </c>
      <c r="C143" s="21" t="s">
        <v>230</v>
      </c>
      <c r="D143" s="82">
        <v>2.8</v>
      </c>
      <c r="E143" s="86">
        <v>0.36</v>
      </c>
      <c r="F143" s="68">
        <f t="shared" si="189"/>
        <v>1.3719999999999999</v>
      </c>
      <c r="G143" s="48">
        <f t="shared" si="190"/>
        <v>7.9199999999999993E-2</v>
      </c>
      <c r="H143" s="48">
        <f t="shared" si="191"/>
        <v>2.8</v>
      </c>
      <c r="I143" s="48">
        <f t="shared" si="192"/>
        <v>0.09</v>
      </c>
      <c r="J143" s="48">
        <f t="shared" si="193"/>
        <v>2.8</v>
      </c>
      <c r="K143" s="48">
        <v>0.45</v>
      </c>
      <c r="L143" s="48">
        <f t="shared" si="194"/>
        <v>2.8</v>
      </c>
      <c r="M143" s="48">
        <f t="shared" si="195"/>
        <v>0.108</v>
      </c>
      <c r="N143" s="48">
        <f t="shared" si="196"/>
        <v>2.8</v>
      </c>
      <c r="O143" s="48">
        <f t="shared" si="197"/>
        <v>0.09</v>
      </c>
      <c r="P143" s="48">
        <f t="shared" si="198"/>
        <v>2.8</v>
      </c>
      <c r="Q143" s="48">
        <f t="shared" si="199"/>
        <v>0.09</v>
      </c>
      <c r="R143" s="48">
        <f t="shared" si="200"/>
        <v>1.9999999999999998</v>
      </c>
      <c r="S143" s="48">
        <f t="shared" si="201"/>
        <v>0.09</v>
      </c>
      <c r="T143" s="68">
        <f t="shared" si="202"/>
        <v>1.3719999999999999</v>
      </c>
      <c r="U143" s="48">
        <f t="shared" si="203"/>
        <v>7.9199999999999993E-2</v>
      </c>
      <c r="V143" s="69"/>
      <c r="W143" s="69"/>
    </row>
    <row r="144" spans="1:23" ht="38.25" x14ac:dyDescent="0.2">
      <c r="A144" s="66"/>
      <c r="B144" s="67">
        <v>138</v>
      </c>
      <c r="C144" s="21" t="s">
        <v>142</v>
      </c>
      <c r="D144" s="82">
        <v>2.7</v>
      </c>
      <c r="E144" s="86">
        <v>0.28000000000000003</v>
      </c>
      <c r="F144" s="68">
        <f t="shared" si="144"/>
        <v>1.323</v>
      </c>
      <c r="G144" s="48">
        <f t="shared" si="145"/>
        <v>6.1600000000000009E-2</v>
      </c>
      <c r="H144" s="48">
        <f t="shared" si="146"/>
        <v>2.7</v>
      </c>
      <c r="I144" s="48">
        <f t="shared" si="147"/>
        <v>7.0000000000000007E-2</v>
      </c>
      <c r="J144" s="48">
        <f t="shared" si="148"/>
        <v>2.7</v>
      </c>
      <c r="K144" s="48">
        <v>0.45</v>
      </c>
      <c r="L144" s="48">
        <f t="shared" si="149"/>
        <v>2.7</v>
      </c>
      <c r="M144" s="48">
        <f t="shared" si="150"/>
        <v>8.4000000000000005E-2</v>
      </c>
      <c r="N144" s="48">
        <f t="shared" si="151"/>
        <v>2.7</v>
      </c>
      <c r="O144" s="48">
        <f t="shared" si="152"/>
        <v>7.0000000000000007E-2</v>
      </c>
      <c r="P144" s="48">
        <f t="shared" si="153"/>
        <v>2.7</v>
      </c>
      <c r="Q144" s="48">
        <f t="shared" si="154"/>
        <v>7.0000000000000007E-2</v>
      </c>
      <c r="R144" s="48">
        <f t="shared" si="155"/>
        <v>1.9000000000000001</v>
      </c>
      <c r="S144" s="48">
        <f t="shared" si="156"/>
        <v>7.0000000000000007E-2</v>
      </c>
      <c r="T144" s="68">
        <f t="shared" si="157"/>
        <v>1.323</v>
      </c>
      <c r="U144" s="48">
        <f t="shared" si="158"/>
        <v>6.1600000000000009E-2</v>
      </c>
      <c r="V144" s="69"/>
      <c r="W144" s="69"/>
    </row>
    <row r="145" spans="1:23" ht="38.25" x14ac:dyDescent="0.2">
      <c r="A145" s="66"/>
      <c r="B145" s="67">
        <v>139</v>
      </c>
      <c r="C145" s="21" t="s">
        <v>141</v>
      </c>
      <c r="D145" s="82">
        <v>2.7</v>
      </c>
      <c r="E145" s="86">
        <v>0.28000000000000003</v>
      </c>
      <c r="F145" s="68">
        <f t="shared" si="144"/>
        <v>1.323</v>
      </c>
      <c r="G145" s="48">
        <f t="shared" si="145"/>
        <v>6.1600000000000009E-2</v>
      </c>
      <c r="H145" s="48">
        <f t="shared" si="146"/>
        <v>2.7</v>
      </c>
      <c r="I145" s="48">
        <f t="shared" si="147"/>
        <v>7.0000000000000007E-2</v>
      </c>
      <c r="J145" s="48">
        <f t="shared" si="148"/>
        <v>2.7</v>
      </c>
      <c r="K145" s="48">
        <v>0.45</v>
      </c>
      <c r="L145" s="48">
        <f t="shared" si="149"/>
        <v>2.7</v>
      </c>
      <c r="M145" s="48">
        <f t="shared" si="150"/>
        <v>8.4000000000000005E-2</v>
      </c>
      <c r="N145" s="48">
        <f t="shared" si="151"/>
        <v>2.7</v>
      </c>
      <c r="O145" s="48">
        <f t="shared" si="152"/>
        <v>7.0000000000000007E-2</v>
      </c>
      <c r="P145" s="48">
        <f t="shared" si="153"/>
        <v>2.7</v>
      </c>
      <c r="Q145" s="48">
        <f t="shared" si="154"/>
        <v>7.0000000000000007E-2</v>
      </c>
      <c r="R145" s="48">
        <f t="shared" si="155"/>
        <v>1.9000000000000001</v>
      </c>
      <c r="S145" s="48">
        <f t="shared" si="156"/>
        <v>7.0000000000000007E-2</v>
      </c>
      <c r="T145" s="68">
        <f t="shared" si="157"/>
        <v>1.323</v>
      </c>
      <c r="U145" s="48">
        <f t="shared" si="158"/>
        <v>6.1600000000000009E-2</v>
      </c>
      <c r="V145" s="69"/>
      <c r="W145" s="69"/>
    </row>
    <row r="146" spans="1:23" ht="38.25" x14ac:dyDescent="0.2">
      <c r="A146" s="66"/>
      <c r="B146" s="67">
        <v>140</v>
      </c>
      <c r="C146" s="21" t="s">
        <v>140</v>
      </c>
      <c r="D146" s="82">
        <v>2.7</v>
      </c>
      <c r="E146" s="86">
        <v>0.26</v>
      </c>
      <c r="F146" s="68">
        <f t="shared" si="144"/>
        <v>1.323</v>
      </c>
      <c r="G146" s="48">
        <f t="shared" si="145"/>
        <v>5.7200000000000001E-2</v>
      </c>
      <c r="H146" s="48">
        <f t="shared" si="146"/>
        <v>2.7</v>
      </c>
      <c r="I146" s="48">
        <f t="shared" si="147"/>
        <v>6.5000000000000002E-2</v>
      </c>
      <c r="J146" s="48">
        <f t="shared" si="148"/>
        <v>2.7</v>
      </c>
      <c r="K146" s="48">
        <v>0.45</v>
      </c>
      <c r="L146" s="48">
        <f t="shared" si="149"/>
        <v>2.7</v>
      </c>
      <c r="M146" s="48">
        <f t="shared" si="150"/>
        <v>7.8E-2</v>
      </c>
      <c r="N146" s="48">
        <f t="shared" si="151"/>
        <v>2.7</v>
      </c>
      <c r="O146" s="48">
        <f t="shared" si="152"/>
        <v>6.5000000000000002E-2</v>
      </c>
      <c r="P146" s="48">
        <f t="shared" si="153"/>
        <v>2.7</v>
      </c>
      <c r="Q146" s="48">
        <f t="shared" si="154"/>
        <v>6.5000000000000002E-2</v>
      </c>
      <c r="R146" s="48">
        <f t="shared" si="155"/>
        <v>1.9000000000000001</v>
      </c>
      <c r="S146" s="48">
        <f t="shared" si="156"/>
        <v>6.5000000000000002E-2</v>
      </c>
      <c r="T146" s="68">
        <f t="shared" si="157"/>
        <v>1.323</v>
      </c>
      <c r="U146" s="48">
        <f t="shared" si="158"/>
        <v>5.7200000000000001E-2</v>
      </c>
      <c r="V146" s="69"/>
      <c r="W146" s="69"/>
    </row>
    <row r="147" spans="1:23" ht="38.25" x14ac:dyDescent="0.2">
      <c r="A147" s="66"/>
      <c r="B147" s="67">
        <v>141</v>
      </c>
      <c r="C147" s="21" t="s">
        <v>139</v>
      </c>
      <c r="D147" s="82">
        <v>2.7</v>
      </c>
      <c r="E147" s="86">
        <v>0.25</v>
      </c>
      <c r="F147" s="68">
        <f t="shared" si="144"/>
        <v>1.323</v>
      </c>
      <c r="G147" s="48">
        <f t="shared" si="145"/>
        <v>5.5E-2</v>
      </c>
      <c r="H147" s="48">
        <f t="shared" si="146"/>
        <v>2.7</v>
      </c>
      <c r="I147" s="48">
        <f t="shared" si="147"/>
        <v>6.25E-2</v>
      </c>
      <c r="J147" s="48">
        <f t="shared" si="148"/>
        <v>2.7</v>
      </c>
      <c r="K147" s="48">
        <v>0.45</v>
      </c>
      <c r="L147" s="48">
        <f t="shared" si="149"/>
        <v>2.7</v>
      </c>
      <c r="M147" s="48">
        <f t="shared" si="150"/>
        <v>7.4999999999999997E-2</v>
      </c>
      <c r="N147" s="48">
        <f t="shared" si="151"/>
        <v>2.7</v>
      </c>
      <c r="O147" s="48">
        <f t="shared" si="152"/>
        <v>6.25E-2</v>
      </c>
      <c r="P147" s="48">
        <f t="shared" si="153"/>
        <v>2.7</v>
      </c>
      <c r="Q147" s="48">
        <f t="shared" si="154"/>
        <v>6.25E-2</v>
      </c>
      <c r="R147" s="48">
        <f t="shared" si="155"/>
        <v>1.9000000000000001</v>
      </c>
      <c r="S147" s="48">
        <f t="shared" si="156"/>
        <v>6.25E-2</v>
      </c>
      <c r="T147" s="68">
        <f t="shared" si="157"/>
        <v>1.323</v>
      </c>
      <c r="U147" s="48">
        <f t="shared" si="158"/>
        <v>5.5E-2</v>
      </c>
      <c r="V147" s="69"/>
      <c r="W147" s="69"/>
    </row>
    <row r="148" spans="1:23" ht="38.25" x14ac:dyDescent="0.2">
      <c r="A148" s="66"/>
      <c r="B148" s="67">
        <v>142</v>
      </c>
      <c r="C148" s="21" t="s">
        <v>138</v>
      </c>
      <c r="D148" s="82">
        <v>2.7</v>
      </c>
      <c r="E148" s="86">
        <v>0.26</v>
      </c>
      <c r="F148" s="68">
        <f t="shared" si="144"/>
        <v>1.323</v>
      </c>
      <c r="G148" s="48">
        <f t="shared" si="145"/>
        <v>5.7200000000000001E-2</v>
      </c>
      <c r="H148" s="48">
        <f t="shared" si="146"/>
        <v>2.7</v>
      </c>
      <c r="I148" s="48">
        <f t="shared" si="147"/>
        <v>6.5000000000000002E-2</v>
      </c>
      <c r="J148" s="48">
        <f t="shared" si="148"/>
        <v>2.7</v>
      </c>
      <c r="K148" s="48">
        <v>0.45</v>
      </c>
      <c r="L148" s="48">
        <f t="shared" si="149"/>
        <v>2.7</v>
      </c>
      <c r="M148" s="48">
        <f t="shared" si="150"/>
        <v>7.8E-2</v>
      </c>
      <c r="N148" s="48">
        <f t="shared" si="151"/>
        <v>2.7</v>
      </c>
      <c r="O148" s="48">
        <f t="shared" si="152"/>
        <v>6.5000000000000002E-2</v>
      </c>
      <c r="P148" s="48">
        <f t="shared" si="153"/>
        <v>2.7</v>
      </c>
      <c r="Q148" s="48">
        <f t="shared" si="154"/>
        <v>6.5000000000000002E-2</v>
      </c>
      <c r="R148" s="48">
        <f t="shared" si="155"/>
        <v>1.9000000000000001</v>
      </c>
      <c r="S148" s="48">
        <f t="shared" si="156"/>
        <v>6.5000000000000002E-2</v>
      </c>
      <c r="T148" s="68">
        <f t="shared" si="157"/>
        <v>1.323</v>
      </c>
      <c r="U148" s="48">
        <f t="shared" si="158"/>
        <v>5.7200000000000001E-2</v>
      </c>
      <c r="V148" s="69"/>
      <c r="W148" s="69"/>
    </row>
    <row r="149" spans="1:23" ht="38.25" x14ac:dyDescent="0.2">
      <c r="A149" s="66"/>
      <c r="B149" s="67">
        <v>143</v>
      </c>
      <c r="C149" s="21" t="s">
        <v>137</v>
      </c>
      <c r="D149" s="82">
        <v>2.7</v>
      </c>
      <c r="E149" s="86">
        <v>0.33</v>
      </c>
      <c r="F149" s="68">
        <f t="shared" si="144"/>
        <v>1.323</v>
      </c>
      <c r="G149" s="48">
        <f t="shared" si="145"/>
        <v>7.2599999999999998E-2</v>
      </c>
      <c r="H149" s="48">
        <f t="shared" si="146"/>
        <v>2.7</v>
      </c>
      <c r="I149" s="48">
        <f t="shared" si="147"/>
        <v>8.2500000000000004E-2</v>
      </c>
      <c r="J149" s="48">
        <f t="shared" si="148"/>
        <v>2.7</v>
      </c>
      <c r="K149" s="48">
        <v>0.45</v>
      </c>
      <c r="L149" s="48">
        <f t="shared" si="149"/>
        <v>2.7</v>
      </c>
      <c r="M149" s="48">
        <f t="shared" si="150"/>
        <v>9.9000000000000005E-2</v>
      </c>
      <c r="N149" s="48">
        <f t="shared" si="151"/>
        <v>2.7</v>
      </c>
      <c r="O149" s="48">
        <f t="shared" si="152"/>
        <v>8.2500000000000004E-2</v>
      </c>
      <c r="P149" s="48">
        <f t="shared" si="153"/>
        <v>2.7</v>
      </c>
      <c r="Q149" s="48">
        <f t="shared" si="154"/>
        <v>8.2500000000000004E-2</v>
      </c>
      <c r="R149" s="48">
        <f t="shared" si="155"/>
        <v>1.9000000000000001</v>
      </c>
      <c r="S149" s="48">
        <f t="shared" si="156"/>
        <v>8.2500000000000004E-2</v>
      </c>
      <c r="T149" s="68">
        <f t="shared" si="157"/>
        <v>1.323</v>
      </c>
      <c r="U149" s="48">
        <f t="shared" si="158"/>
        <v>7.2599999999999998E-2</v>
      </c>
      <c r="V149" s="69"/>
      <c r="W149" s="69"/>
    </row>
    <row r="150" spans="1:23" ht="38.25" x14ac:dyDescent="0.2">
      <c r="A150" s="66"/>
      <c r="B150" s="67">
        <v>144</v>
      </c>
      <c r="C150" s="22" t="s">
        <v>136</v>
      </c>
      <c r="D150" s="82">
        <v>2.7</v>
      </c>
      <c r="E150" s="86">
        <v>0.22</v>
      </c>
      <c r="F150" s="68">
        <f t="shared" si="144"/>
        <v>1.323</v>
      </c>
      <c r="G150" s="48">
        <f t="shared" si="145"/>
        <v>4.8399999999999999E-2</v>
      </c>
      <c r="H150" s="48">
        <f t="shared" si="146"/>
        <v>2.7</v>
      </c>
      <c r="I150" s="48">
        <f t="shared" si="147"/>
        <v>5.5E-2</v>
      </c>
      <c r="J150" s="48">
        <f t="shared" si="148"/>
        <v>2.7</v>
      </c>
      <c r="K150" s="48">
        <v>0.45</v>
      </c>
      <c r="L150" s="48">
        <f t="shared" si="149"/>
        <v>2.7</v>
      </c>
      <c r="M150" s="48">
        <f t="shared" si="150"/>
        <v>6.6000000000000003E-2</v>
      </c>
      <c r="N150" s="48">
        <f t="shared" si="151"/>
        <v>2.7</v>
      </c>
      <c r="O150" s="48">
        <f t="shared" si="152"/>
        <v>5.5E-2</v>
      </c>
      <c r="P150" s="48">
        <f t="shared" si="153"/>
        <v>2.7</v>
      </c>
      <c r="Q150" s="48">
        <f t="shared" si="154"/>
        <v>5.5E-2</v>
      </c>
      <c r="R150" s="48">
        <f t="shared" si="155"/>
        <v>1.9000000000000001</v>
      </c>
      <c r="S150" s="48">
        <f t="shared" si="156"/>
        <v>5.5E-2</v>
      </c>
      <c r="T150" s="68">
        <f t="shared" si="157"/>
        <v>1.323</v>
      </c>
      <c r="U150" s="48">
        <f t="shared" si="158"/>
        <v>4.8399999999999999E-2</v>
      </c>
      <c r="V150" s="69"/>
      <c r="W150" s="69"/>
    </row>
    <row r="151" spans="1:23" ht="38.25" x14ac:dyDescent="0.2">
      <c r="A151" s="66"/>
      <c r="B151" s="67">
        <v>145</v>
      </c>
      <c r="C151" s="21" t="s">
        <v>135</v>
      </c>
      <c r="D151" s="82">
        <v>2.7</v>
      </c>
      <c r="E151" s="86">
        <v>0.21</v>
      </c>
      <c r="F151" s="68">
        <f t="shared" si="144"/>
        <v>1.323</v>
      </c>
      <c r="G151" s="48">
        <f t="shared" si="145"/>
        <v>4.6199999999999998E-2</v>
      </c>
      <c r="H151" s="48">
        <f t="shared" si="146"/>
        <v>2.7</v>
      </c>
      <c r="I151" s="48">
        <f t="shared" si="147"/>
        <v>5.2499999999999998E-2</v>
      </c>
      <c r="J151" s="48">
        <f t="shared" si="148"/>
        <v>2.7</v>
      </c>
      <c r="K151" s="48">
        <v>0.45</v>
      </c>
      <c r="L151" s="48">
        <f t="shared" si="149"/>
        <v>2.7</v>
      </c>
      <c r="M151" s="48">
        <f t="shared" si="150"/>
        <v>6.3E-2</v>
      </c>
      <c r="N151" s="48">
        <f t="shared" si="151"/>
        <v>2.7</v>
      </c>
      <c r="O151" s="48">
        <f t="shared" si="152"/>
        <v>5.2499999999999998E-2</v>
      </c>
      <c r="P151" s="48">
        <f t="shared" si="153"/>
        <v>2.7</v>
      </c>
      <c r="Q151" s="48">
        <f t="shared" si="154"/>
        <v>5.2499999999999998E-2</v>
      </c>
      <c r="R151" s="48">
        <f t="shared" si="155"/>
        <v>1.9000000000000001</v>
      </c>
      <c r="S151" s="48">
        <f t="shared" si="156"/>
        <v>5.2499999999999998E-2</v>
      </c>
      <c r="T151" s="68">
        <f t="shared" si="157"/>
        <v>1.323</v>
      </c>
      <c r="U151" s="48">
        <f t="shared" si="158"/>
        <v>4.6199999999999998E-2</v>
      </c>
      <c r="V151" s="69"/>
      <c r="W151" s="69"/>
    </row>
    <row r="152" spans="1:23" ht="38.25" x14ac:dyDescent="0.2">
      <c r="A152" s="66"/>
      <c r="B152" s="67">
        <v>146</v>
      </c>
      <c r="C152" s="21" t="s">
        <v>134</v>
      </c>
      <c r="D152" s="82">
        <v>2.7</v>
      </c>
      <c r="E152" s="86">
        <v>0.43</v>
      </c>
      <c r="F152" s="68">
        <f t="shared" si="144"/>
        <v>1.323</v>
      </c>
      <c r="G152" s="48">
        <f t="shared" si="145"/>
        <v>9.4600000000000004E-2</v>
      </c>
      <c r="H152" s="48">
        <f t="shared" si="146"/>
        <v>2.7</v>
      </c>
      <c r="I152" s="48">
        <f t="shared" si="147"/>
        <v>0.1075</v>
      </c>
      <c r="J152" s="48">
        <f t="shared" si="148"/>
        <v>2.7</v>
      </c>
      <c r="K152" s="48">
        <v>0.45</v>
      </c>
      <c r="L152" s="48">
        <f t="shared" si="149"/>
        <v>2.7</v>
      </c>
      <c r="M152" s="48">
        <f t="shared" si="150"/>
        <v>0.129</v>
      </c>
      <c r="N152" s="48">
        <f t="shared" si="151"/>
        <v>2.7</v>
      </c>
      <c r="O152" s="48">
        <f t="shared" si="152"/>
        <v>0.1075</v>
      </c>
      <c r="P152" s="48">
        <f t="shared" si="153"/>
        <v>2.7</v>
      </c>
      <c r="Q152" s="48">
        <f t="shared" si="154"/>
        <v>0.1075</v>
      </c>
      <c r="R152" s="48">
        <f t="shared" si="155"/>
        <v>1.9000000000000001</v>
      </c>
      <c r="S152" s="48">
        <f t="shared" si="156"/>
        <v>0.1075</v>
      </c>
      <c r="T152" s="68">
        <f t="shared" si="157"/>
        <v>1.323</v>
      </c>
      <c r="U152" s="48">
        <f t="shared" si="158"/>
        <v>9.4600000000000004E-2</v>
      </c>
      <c r="V152" s="69"/>
      <c r="W152" s="69"/>
    </row>
    <row r="153" spans="1:23" ht="38.25" x14ac:dyDescent="0.2">
      <c r="A153" s="66">
        <v>0.54</v>
      </c>
      <c r="B153" s="67">
        <v>147</v>
      </c>
      <c r="C153" s="21" t="s">
        <v>133</v>
      </c>
      <c r="D153" s="82">
        <v>2.7</v>
      </c>
      <c r="E153" s="86">
        <v>0.26</v>
      </c>
      <c r="F153" s="68">
        <f t="shared" si="144"/>
        <v>1.323</v>
      </c>
      <c r="G153" s="48">
        <f t="shared" si="145"/>
        <v>5.7200000000000001E-2</v>
      </c>
      <c r="H153" s="48">
        <f t="shared" si="146"/>
        <v>2.7</v>
      </c>
      <c r="I153" s="48">
        <f t="shared" si="147"/>
        <v>6.5000000000000002E-2</v>
      </c>
      <c r="J153" s="48">
        <f t="shared" si="148"/>
        <v>2.7</v>
      </c>
      <c r="K153" s="48">
        <v>0.45</v>
      </c>
      <c r="L153" s="48">
        <f t="shared" si="149"/>
        <v>2.7</v>
      </c>
      <c r="M153" s="48">
        <f t="shared" si="150"/>
        <v>7.8E-2</v>
      </c>
      <c r="N153" s="48">
        <f t="shared" si="151"/>
        <v>2.7</v>
      </c>
      <c r="O153" s="48">
        <f t="shared" si="152"/>
        <v>6.5000000000000002E-2</v>
      </c>
      <c r="P153" s="48">
        <f t="shared" si="153"/>
        <v>2.7</v>
      </c>
      <c r="Q153" s="48">
        <f t="shared" si="154"/>
        <v>6.5000000000000002E-2</v>
      </c>
      <c r="R153" s="48">
        <f t="shared" si="155"/>
        <v>1.9000000000000001</v>
      </c>
      <c r="S153" s="48">
        <f t="shared" si="156"/>
        <v>6.5000000000000002E-2</v>
      </c>
      <c r="T153" s="68">
        <f t="shared" si="157"/>
        <v>1.323</v>
      </c>
      <c r="U153" s="48">
        <f t="shared" si="158"/>
        <v>5.7200000000000001E-2</v>
      </c>
      <c r="V153" s="69"/>
      <c r="W153" s="69"/>
    </row>
    <row r="154" spans="1:23" ht="51" x14ac:dyDescent="0.2">
      <c r="A154" s="66">
        <v>0.3</v>
      </c>
      <c r="B154" s="67">
        <v>148</v>
      </c>
      <c r="C154" s="21" t="s">
        <v>132</v>
      </c>
      <c r="D154" s="82">
        <v>2.7</v>
      </c>
      <c r="E154" s="86">
        <v>0.28000000000000003</v>
      </c>
      <c r="F154" s="68">
        <f t="shared" si="144"/>
        <v>1.323</v>
      </c>
      <c r="G154" s="48">
        <f t="shared" si="145"/>
        <v>6.1600000000000009E-2</v>
      </c>
      <c r="H154" s="48">
        <f t="shared" si="146"/>
        <v>2.7</v>
      </c>
      <c r="I154" s="48">
        <f t="shared" si="147"/>
        <v>7.0000000000000007E-2</v>
      </c>
      <c r="J154" s="48">
        <f t="shared" si="148"/>
        <v>2.7</v>
      </c>
      <c r="K154" s="48">
        <v>0.45</v>
      </c>
      <c r="L154" s="48">
        <f t="shared" si="149"/>
        <v>2.7</v>
      </c>
      <c r="M154" s="48">
        <f t="shared" si="150"/>
        <v>8.4000000000000005E-2</v>
      </c>
      <c r="N154" s="48">
        <f t="shared" si="151"/>
        <v>2.7</v>
      </c>
      <c r="O154" s="48">
        <f t="shared" si="152"/>
        <v>7.0000000000000007E-2</v>
      </c>
      <c r="P154" s="48">
        <f t="shared" si="153"/>
        <v>2.7</v>
      </c>
      <c r="Q154" s="48">
        <f t="shared" si="154"/>
        <v>7.0000000000000007E-2</v>
      </c>
      <c r="R154" s="48">
        <f t="shared" si="155"/>
        <v>1.9000000000000001</v>
      </c>
      <c r="S154" s="48">
        <f t="shared" si="156"/>
        <v>7.0000000000000007E-2</v>
      </c>
      <c r="T154" s="68">
        <f t="shared" si="157"/>
        <v>1.323</v>
      </c>
      <c r="U154" s="48">
        <f t="shared" si="158"/>
        <v>6.1600000000000009E-2</v>
      </c>
      <c r="V154" s="69"/>
      <c r="W154" s="69"/>
    </row>
    <row r="155" spans="1:23" ht="51" x14ac:dyDescent="0.2">
      <c r="A155" s="66">
        <v>0.28999999999999998</v>
      </c>
      <c r="B155" s="67">
        <v>149</v>
      </c>
      <c r="C155" s="21" t="s">
        <v>131</v>
      </c>
      <c r="D155" s="82">
        <v>2.7</v>
      </c>
      <c r="E155" s="86">
        <v>0.21</v>
      </c>
      <c r="F155" s="68">
        <f t="shared" si="144"/>
        <v>1.323</v>
      </c>
      <c r="G155" s="48">
        <f t="shared" si="145"/>
        <v>4.6199999999999998E-2</v>
      </c>
      <c r="H155" s="48">
        <f t="shared" si="146"/>
        <v>2.7</v>
      </c>
      <c r="I155" s="48">
        <f t="shared" si="147"/>
        <v>5.2499999999999998E-2</v>
      </c>
      <c r="J155" s="48">
        <f t="shared" si="148"/>
        <v>2.7</v>
      </c>
      <c r="K155" s="48">
        <v>0.45</v>
      </c>
      <c r="L155" s="48">
        <f t="shared" si="149"/>
        <v>2.7</v>
      </c>
      <c r="M155" s="48">
        <f t="shared" si="150"/>
        <v>6.3E-2</v>
      </c>
      <c r="N155" s="48">
        <f t="shared" si="151"/>
        <v>2.7</v>
      </c>
      <c r="O155" s="48">
        <f t="shared" si="152"/>
        <v>5.2499999999999998E-2</v>
      </c>
      <c r="P155" s="48">
        <f t="shared" si="153"/>
        <v>2.7</v>
      </c>
      <c r="Q155" s="48">
        <f t="shared" si="154"/>
        <v>5.2499999999999998E-2</v>
      </c>
      <c r="R155" s="48">
        <f t="shared" si="155"/>
        <v>1.9000000000000001</v>
      </c>
      <c r="S155" s="48">
        <f t="shared" si="156"/>
        <v>5.2499999999999998E-2</v>
      </c>
      <c r="T155" s="68">
        <f t="shared" si="157"/>
        <v>1.323</v>
      </c>
      <c r="U155" s="48">
        <f t="shared" si="158"/>
        <v>4.6199999999999998E-2</v>
      </c>
      <c r="V155" s="69"/>
      <c r="W155" s="69"/>
    </row>
    <row r="156" spans="1:23" ht="51" x14ac:dyDescent="0.2">
      <c r="A156" s="66">
        <v>0.38</v>
      </c>
      <c r="B156" s="67">
        <v>150</v>
      </c>
      <c r="C156" s="21" t="s">
        <v>130</v>
      </c>
      <c r="D156" s="82">
        <v>2.7</v>
      </c>
      <c r="E156" s="86">
        <v>0.2</v>
      </c>
      <c r="F156" s="68">
        <f t="shared" si="144"/>
        <v>1.323</v>
      </c>
      <c r="G156" s="48">
        <f t="shared" si="145"/>
        <v>4.4000000000000004E-2</v>
      </c>
      <c r="H156" s="48">
        <f t="shared" si="146"/>
        <v>2.7</v>
      </c>
      <c r="I156" s="48">
        <f t="shared" si="147"/>
        <v>0.05</v>
      </c>
      <c r="J156" s="48">
        <f t="shared" si="148"/>
        <v>2.7</v>
      </c>
      <c r="K156" s="48">
        <v>0.45</v>
      </c>
      <c r="L156" s="48">
        <f t="shared" si="149"/>
        <v>2.7</v>
      </c>
      <c r="M156" s="48">
        <f t="shared" si="150"/>
        <v>0.06</v>
      </c>
      <c r="N156" s="48">
        <f t="shared" si="151"/>
        <v>2.7</v>
      </c>
      <c r="O156" s="48">
        <f t="shared" si="152"/>
        <v>0.05</v>
      </c>
      <c r="P156" s="48">
        <f t="shared" si="153"/>
        <v>2.7</v>
      </c>
      <c r="Q156" s="48">
        <f t="shared" si="154"/>
        <v>0.05</v>
      </c>
      <c r="R156" s="48">
        <f t="shared" si="155"/>
        <v>1.9000000000000001</v>
      </c>
      <c r="S156" s="48">
        <f t="shared" si="156"/>
        <v>0.05</v>
      </c>
      <c r="T156" s="68">
        <f t="shared" si="157"/>
        <v>1.323</v>
      </c>
      <c r="U156" s="48">
        <f t="shared" si="158"/>
        <v>4.4000000000000004E-2</v>
      </c>
    </row>
    <row r="157" spans="1:23" ht="38.25" x14ac:dyDescent="0.2">
      <c r="A157" s="66">
        <v>0.33</v>
      </c>
      <c r="B157" s="67">
        <v>151</v>
      </c>
      <c r="C157" s="21" t="s">
        <v>129</v>
      </c>
      <c r="D157" s="82">
        <v>2.7</v>
      </c>
      <c r="E157" s="86">
        <v>0.16</v>
      </c>
      <c r="F157" s="68">
        <f t="shared" si="144"/>
        <v>1.323</v>
      </c>
      <c r="G157" s="48">
        <f t="shared" si="145"/>
        <v>3.5200000000000002E-2</v>
      </c>
      <c r="H157" s="48">
        <f t="shared" si="146"/>
        <v>2.7</v>
      </c>
      <c r="I157" s="48">
        <f t="shared" si="147"/>
        <v>0.04</v>
      </c>
      <c r="J157" s="48">
        <f t="shared" si="148"/>
        <v>2.7</v>
      </c>
      <c r="K157" s="48">
        <v>0.45</v>
      </c>
      <c r="L157" s="48">
        <f t="shared" si="149"/>
        <v>2.7</v>
      </c>
      <c r="M157" s="48">
        <f t="shared" si="150"/>
        <v>4.8000000000000001E-2</v>
      </c>
      <c r="N157" s="48">
        <f t="shared" si="151"/>
        <v>2.7</v>
      </c>
      <c r="O157" s="48">
        <f t="shared" si="152"/>
        <v>0.04</v>
      </c>
      <c r="P157" s="48">
        <f t="shared" si="153"/>
        <v>2.7</v>
      </c>
      <c r="Q157" s="48">
        <f t="shared" si="154"/>
        <v>0.04</v>
      </c>
      <c r="R157" s="48">
        <f t="shared" si="155"/>
        <v>1.9000000000000001</v>
      </c>
      <c r="S157" s="48">
        <f t="shared" si="156"/>
        <v>0.04</v>
      </c>
      <c r="T157" s="68">
        <f t="shared" si="157"/>
        <v>1.323</v>
      </c>
      <c r="U157" s="48">
        <f t="shared" si="158"/>
        <v>3.5200000000000002E-2</v>
      </c>
    </row>
    <row r="158" spans="1:23" ht="38.25" x14ac:dyDescent="0.2">
      <c r="A158" s="66">
        <v>0.38</v>
      </c>
      <c r="B158" s="67">
        <v>152</v>
      </c>
      <c r="C158" s="21" t="s">
        <v>128</v>
      </c>
      <c r="D158" s="82">
        <v>2.7</v>
      </c>
      <c r="E158" s="86">
        <v>0.18</v>
      </c>
      <c r="F158" s="68">
        <f t="shared" si="144"/>
        <v>1.323</v>
      </c>
      <c r="G158" s="48">
        <f t="shared" si="145"/>
        <v>3.9599999999999996E-2</v>
      </c>
      <c r="H158" s="48">
        <f t="shared" si="146"/>
        <v>2.7</v>
      </c>
      <c r="I158" s="48">
        <f t="shared" si="147"/>
        <v>4.4999999999999998E-2</v>
      </c>
      <c r="J158" s="48">
        <f t="shared" si="148"/>
        <v>2.7</v>
      </c>
      <c r="K158" s="48">
        <v>0.45</v>
      </c>
      <c r="L158" s="48">
        <f t="shared" si="149"/>
        <v>2.7</v>
      </c>
      <c r="M158" s="48">
        <f t="shared" si="150"/>
        <v>5.3999999999999999E-2</v>
      </c>
      <c r="N158" s="48">
        <f t="shared" si="151"/>
        <v>2.7</v>
      </c>
      <c r="O158" s="48">
        <f t="shared" si="152"/>
        <v>4.4999999999999998E-2</v>
      </c>
      <c r="P158" s="48">
        <f t="shared" si="153"/>
        <v>2.7</v>
      </c>
      <c r="Q158" s="48">
        <f t="shared" si="154"/>
        <v>4.4999999999999998E-2</v>
      </c>
      <c r="R158" s="48">
        <f t="shared" si="155"/>
        <v>1.9000000000000001</v>
      </c>
      <c r="S158" s="48">
        <f t="shared" si="156"/>
        <v>4.4999999999999998E-2</v>
      </c>
      <c r="T158" s="68">
        <f t="shared" si="157"/>
        <v>1.323</v>
      </c>
      <c r="U158" s="48">
        <f t="shared" si="158"/>
        <v>3.9599999999999996E-2</v>
      </c>
    </row>
    <row r="159" spans="1:23" ht="38.25" x14ac:dyDescent="0.2">
      <c r="A159" s="66"/>
      <c r="B159" s="67">
        <v>153</v>
      </c>
      <c r="C159" s="21" t="s">
        <v>298</v>
      </c>
      <c r="D159" s="82">
        <v>1.8</v>
      </c>
      <c r="E159" s="86">
        <v>0.54</v>
      </c>
      <c r="F159" s="68">
        <f t="shared" si="144"/>
        <v>0.88200000000000001</v>
      </c>
      <c r="G159" s="48">
        <f t="shared" si="145"/>
        <v>0.1188</v>
      </c>
      <c r="H159" s="48">
        <f t="shared" si="146"/>
        <v>1.8</v>
      </c>
      <c r="I159" s="48">
        <f t="shared" si="147"/>
        <v>0.13500000000000001</v>
      </c>
      <c r="J159" s="48">
        <f t="shared" si="148"/>
        <v>1.8</v>
      </c>
      <c r="K159" s="48">
        <v>0.45</v>
      </c>
      <c r="L159" s="48">
        <f t="shared" si="149"/>
        <v>1.8</v>
      </c>
      <c r="M159" s="48">
        <f t="shared" si="150"/>
        <v>0.16200000000000001</v>
      </c>
      <c r="N159" s="48">
        <f t="shared" si="151"/>
        <v>1.8</v>
      </c>
      <c r="O159" s="48">
        <f t="shared" si="152"/>
        <v>0.13500000000000001</v>
      </c>
      <c r="P159" s="48">
        <f t="shared" si="153"/>
        <v>1.8</v>
      </c>
      <c r="Q159" s="48">
        <f t="shared" si="154"/>
        <v>0.13500000000000001</v>
      </c>
      <c r="R159" s="48">
        <f t="shared" si="155"/>
        <v>1</v>
      </c>
      <c r="S159" s="48">
        <f t="shared" si="156"/>
        <v>0.13500000000000001</v>
      </c>
      <c r="T159" s="68">
        <f t="shared" si="157"/>
        <v>0.88200000000000001</v>
      </c>
      <c r="U159" s="48">
        <f t="shared" si="158"/>
        <v>0.1188</v>
      </c>
    </row>
    <row r="160" spans="1:23" ht="38.25" x14ac:dyDescent="0.2">
      <c r="A160" s="66"/>
      <c r="B160" s="67">
        <v>154</v>
      </c>
      <c r="C160" s="21" t="s">
        <v>299</v>
      </c>
      <c r="D160" s="82">
        <v>1.8</v>
      </c>
      <c r="E160" s="86">
        <v>0.3</v>
      </c>
      <c r="F160" s="68">
        <f t="shared" si="144"/>
        <v>0.88200000000000001</v>
      </c>
      <c r="G160" s="48">
        <f t="shared" si="145"/>
        <v>6.6000000000000003E-2</v>
      </c>
      <c r="H160" s="48">
        <f t="shared" si="146"/>
        <v>1.8</v>
      </c>
      <c r="I160" s="48">
        <f t="shared" si="147"/>
        <v>7.4999999999999997E-2</v>
      </c>
      <c r="J160" s="48">
        <f t="shared" si="148"/>
        <v>1.8</v>
      </c>
      <c r="K160" s="48">
        <v>0.45</v>
      </c>
      <c r="L160" s="48">
        <f t="shared" si="149"/>
        <v>1.8</v>
      </c>
      <c r="M160" s="48">
        <f t="shared" si="150"/>
        <v>0.09</v>
      </c>
      <c r="N160" s="48">
        <f t="shared" si="151"/>
        <v>1.8</v>
      </c>
      <c r="O160" s="48">
        <f t="shared" si="152"/>
        <v>7.4999999999999997E-2</v>
      </c>
      <c r="P160" s="48">
        <f t="shared" si="153"/>
        <v>1.8</v>
      </c>
      <c r="Q160" s="48">
        <f t="shared" si="154"/>
        <v>7.4999999999999997E-2</v>
      </c>
      <c r="R160" s="48">
        <f t="shared" si="155"/>
        <v>1</v>
      </c>
      <c r="S160" s="48">
        <f t="shared" si="156"/>
        <v>7.4999999999999997E-2</v>
      </c>
      <c r="T160" s="68">
        <f t="shared" si="157"/>
        <v>0.88200000000000001</v>
      </c>
      <c r="U160" s="48">
        <f t="shared" si="158"/>
        <v>6.6000000000000003E-2</v>
      </c>
    </row>
    <row r="161" spans="1:21" ht="38.25" x14ac:dyDescent="0.2">
      <c r="A161" s="66"/>
      <c r="B161" s="67">
        <v>155</v>
      </c>
      <c r="C161" s="21" t="s">
        <v>300</v>
      </c>
      <c r="D161" s="82">
        <v>1.8</v>
      </c>
      <c r="E161" s="86">
        <v>0.28999999999999998</v>
      </c>
      <c r="F161" s="68">
        <f t="shared" si="144"/>
        <v>0.88200000000000001</v>
      </c>
      <c r="G161" s="48">
        <f t="shared" si="145"/>
        <v>6.3799999999999996E-2</v>
      </c>
      <c r="H161" s="48">
        <f t="shared" si="146"/>
        <v>1.8</v>
      </c>
      <c r="I161" s="48">
        <f t="shared" si="147"/>
        <v>7.2499999999999995E-2</v>
      </c>
      <c r="J161" s="48">
        <f t="shared" si="148"/>
        <v>1.8</v>
      </c>
      <c r="K161" s="48">
        <v>0.45</v>
      </c>
      <c r="L161" s="48">
        <f t="shared" si="149"/>
        <v>1.8</v>
      </c>
      <c r="M161" s="48">
        <f t="shared" si="150"/>
        <v>8.6999999999999994E-2</v>
      </c>
      <c r="N161" s="48">
        <f t="shared" si="151"/>
        <v>1.8</v>
      </c>
      <c r="O161" s="48">
        <f t="shared" si="152"/>
        <v>7.2499999999999995E-2</v>
      </c>
      <c r="P161" s="48">
        <f t="shared" si="153"/>
        <v>1.8</v>
      </c>
      <c r="Q161" s="48">
        <f t="shared" si="154"/>
        <v>7.2499999999999995E-2</v>
      </c>
      <c r="R161" s="48">
        <f t="shared" si="155"/>
        <v>1</v>
      </c>
      <c r="S161" s="48">
        <f t="shared" si="156"/>
        <v>7.2499999999999995E-2</v>
      </c>
      <c r="T161" s="68">
        <f t="shared" si="157"/>
        <v>0.88200000000000001</v>
      </c>
      <c r="U161" s="48">
        <f t="shared" si="158"/>
        <v>6.3799999999999996E-2</v>
      </c>
    </row>
    <row r="162" spans="1:21" ht="38.25" x14ac:dyDescent="0.2">
      <c r="A162" s="66"/>
      <c r="B162" s="67">
        <v>156</v>
      </c>
      <c r="C162" s="21" t="s">
        <v>301</v>
      </c>
      <c r="D162" s="82">
        <v>1.8</v>
      </c>
      <c r="E162" s="86">
        <v>0.38</v>
      </c>
      <c r="F162" s="68">
        <f t="shared" si="144"/>
        <v>0.88200000000000001</v>
      </c>
      <c r="G162" s="48">
        <f t="shared" si="145"/>
        <v>8.3600000000000008E-2</v>
      </c>
      <c r="H162" s="48">
        <f t="shared" si="146"/>
        <v>1.8</v>
      </c>
      <c r="I162" s="48">
        <f t="shared" si="147"/>
        <v>9.5000000000000001E-2</v>
      </c>
      <c r="J162" s="48">
        <f t="shared" si="148"/>
        <v>1.8</v>
      </c>
      <c r="K162" s="48">
        <v>0.45</v>
      </c>
      <c r="L162" s="48">
        <f t="shared" si="149"/>
        <v>1.8</v>
      </c>
      <c r="M162" s="48">
        <f t="shared" si="150"/>
        <v>0.11399999999999999</v>
      </c>
      <c r="N162" s="48">
        <f t="shared" si="151"/>
        <v>1.8</v>
      </c>
      <c r="O162" s="48">
        <f t="shared" si="152"/>
        <v>9.5000000000000001E-2</v>
      </c>
      <c r="P162" s="48">
        <f t="shared" si="153"/>
        <v>1.8</v>
      </c>
      <c r="Q162" s="48">
        <f t="shared" si="154"/>
        <v>9.5000000000000001E-2</v>
      </c>
      <c r="R162" s="48">
        <f t="shared" si="155"/>
        <v>1</v>
      </c>
      <c r="S162" s="48">
        <f t="shared" si="156"/>
        <v>9.5000000000000001E-2</v>
      </c>
      <c r="T162" s="68">
        <f t="shared" si="157"/>
        <v>0.88200000000000001</v>
      </c>
      <c r="U162" s="48">
        <f t="shared" si="158"/>
        <v>8.3600000000000008E-2</v>
      </c>
    </row>
    <row r="163" spans="1:21" ht="38.25" x14ac:dyDescent="0.2">
      <c r="A163" s="66"/>
      <c r="B163" s="67">
        <v>157</v>
      </c>
      <c r="C163" s="21" t="s">
        <v>303</v>
      </c>
      <c r="D163" s="82">
        <v>1.8</v>
      </c>
      <c r="E163" s="86">
        <v>0.33</v>
      </c>
      <c r="F163" s="68">
        <f t="shared" si="144"/>
        <v>0.88200000000000001</v>
      </c>
      <c r="G163" s="48">
        <f t="shared" si="145"/>
        <v>7.2599999999999998E-2</v>
      </c>
      <c r="H163" s="48">
        <f t="shared" si="146"/>
        <v>1.8</v>
      </c>
      <c r="I163" s="48">
        <f t="shared" si="147"/>
        <v>8.2500000000000004E-2</v>
      </c>
      <c r="J163" s="48">
        <f t="shared" si="148"/>
        <v>1.8</v>
      </c>
      <c r="K163" s="48">
        <v>0.45</v>
      </c>
      <c r="L163" s="48">
        <f t="shared" si="149"/>
        <v>1.8</v>
      </c>
      <c r="M163" s="48">
        <f t="shared" si="150"/>
        <v>9.9000000000000005E-2</v>
      </c>
      <c r="N163" s="48">
        <f t="shared" si="151"/>
        <v>1.8</v>
      </c>
      <c r="O163" s="48">
        <f t="shared" si="152"/>
        <v>8.2500000000000004E-2</v>
      </c>
      <c r="P163" s="48">
        <f t="shared" si="153"/>
        <v>1.8</v>
      </c>
      <c r="Q163" s="48">
        <f t="shared" si="154"/>
        <v>8.2500000000000004E-2</v>
      </c>
      <c r="R163" s="48">
        <f t="shared" si="155"/>
        <v>1</v>
      </c>
      <c r="S163" s="48">
        <f t="shared" si="156"/>
        <v>8.2500000000000004E-2</v>
      </c>
      <c r="T163" s="68">
        <f t="shared" si="157"/>
        <v>0.88200000000000001</v>
      </c>
      <c r="U163" s="48">
        <f t="shared" si="158"/>
        <v>7.2599999999999998E-2</v>
      </c>
    </row>
    <row r="164" spans="1:21" ht="38.25" x14ac:dyDescent="0.2">
      <c r="A164" s="66"/>
      <c r="B164" s="67">
        <v>158</v>
      </c>
      <c r="C164" s="21" t="s">
        <v>302</v>
      </c>
      <c r="D164" s="82">
        <v>1.8</v>
      </c>
      <c r="E164" s="86">
        <v>0.38</v>
      </c>
      <c r="F164" s="68">
        <f t="shared" si="144"/>
        <v>0.88200000000000001</v>
      </c>
      <c r="G164" s="48">
        <f t="shared" si="145"/>
        <v>8.3600000000000008E-2</v>
      </c>
      <c r="H164" s="48">
        <f t="shared" si="146"/>
        <v>1.8</v>
      </c>
      <c r="I164" s="48">
        <f t="shared" si="147"/>
        <v>9.5000000000000001E-2</v>
      </c>
      <c r="J164" s="48">
        <f t="shared" si="148"/>
        <v>1.8</v>
      </c>
      <c r="K164" s="48">
        <v>0.45</v>
      </c>
      <c r="L164" s="48">
        <f t="shared" si="149"/>
        <v>1.8</v>
      </c>
      <c r="M164" s="48">
        <f t="shared" si="150"/>
        <v>0.11399999999999999</v>
      </c>
      <c r="N164" s="48">
        <f t="shared" si="151"/>
        <v>1.8</v>
      </c>
      <c r="O164" s="48">
        <f t="shared" si="152"/>
        <v>9.5000000000000001E-2</v>
      </c>
      <c r="P164" s="48">
        <f t="shared" si="153"/>
        <v>1.8</v>
      </c>
      <c r="Q164" s="48">
        <f t="shared" si="154"/>
        <v>9.5000000000000001E-2</v>
      </c>
      <c r="R164" s="48">
        <f t="shared" si="155"/>
        <v>1</v>
      </c>
      <c r="S164" s="48">
        <f t="shared" si="156"/>
        <v>9.5000000000000001E-2</v>
      </c>
      <c r="T164" s="68">
        <f t="shared" si="157"/>
        <v>0.88200000000000001</v>
      </c>
      <c r="U164" s="48">
        <f t="shared" si="158"/>
        <v>8.3600000000000008E-2</v>
      </c>
    </row>
    <row r="165" spans="1:21" ht="51" x14ac:dyDescent="0.2">
      <c r="A165" s="66"/>
      <c r="B165" s="67">
        <v>159</v>
      </c>
      <c r="C165" s="21" t="s">
        <v>127</v>
      </c>
      <c r="D165" s="82">
        <v>1.71</v>
      </c>
      <c r="E165" s="86">
        <v>0.39</v>
      </c>
      <c r="F165" s="68">
        <f t="shared" si="144"/>
        <v>0.83789999999999998</v>
      </c>
      <c r="G165" s="48">
        <f t="shared" si="145"/>
        <v>8.5800000000000001E-2</v>
      </c>
      <c r="H165" s="48">
        <f t="shared" si="146"/>
        <v>1.71</v>
      </c>
      <c r="I165" s="48">
        <f t="shared" si="147"/>
        <v>9.7500000000000003E-2</v>
      </c>
      <c r="J165" s="48">
        <f t="shared" si="148"/>
        <v>1.71</v>
      </c>
      <c r="K165" s="48">
        <v>0.45</v>
      </c>
      <c r="L165" s="48">
        <f t="shared" si="149"/>
        <v>1.71</v>
      </c>
      <c r="M165" s="48">
        <f t="shared" si="150"/>
        <v>0.11699999999999999</v>
      </c>
      <c r="N165" s="48">
        <f t="shared" si="151"/>
        <v>1.71</v>
      </c>
      <c r="O165" s="48">
        <f t="shared" si="152"/>
        <v>9.7500000000000003E-2</v>
      </c>
      <c r="P165" s="48">
        <f t="shared" si="153"/>
        <v>1.71</v>
      </c>
      <c r="Q165" s="48">
        <f t="shared" si="154"/>
        <v>9.7500000000000003E-2</v>
      </c>
      <c r="R165" s="48">
        <f t="shared" si="155"/>
        <v>0.90999999999999992</v>
      </c>
      <c r="S165" s="48">
        <f t="shared" si="156"/>
        <v>9.7500000000000003E-2</v>
      </c>
      <c r="T165" s="68">
        <f t="shared" si="157"/>
        <v>0.83789999999999998</v>
      </c>
      <c r="U165" s="48">
        <f t="shared" si="158"/>
        <v>8.5800000000000001E-2</v>
      </c>
    </row>
    <row r="166" spans="1:21" ht="51" x14ac:dyDescent="0.2">
      <c r="A166" s="66"/>
      <c r="B166" s="67">
        <v>160</v>
      </c>
      <c r="C166" s="21" t="s">
        <v>126</v>
      </c>
      <c r="D166" s="82">
        <v>1.94</v>
      </c>
      <c r="E166" s="86">
        <v>0.51</v>
      </c>
      <c r="F166" s="68">
        <f t="shared" si="144"/>
        <v>0.9506</v>
      </c>
      <c r="G166" s="48">
        <f t="shared" si="145"/>
        <v>0.11220000000000001</v>
      </c>
      <c r="H166" s="48">
        <f t="shared" si="146"/>
        <v>1.94</v>
      </c>
      <c r="I166" s="48">
        <f t="shared" si="147"/>
        <v>0.1275</v>
      </c>
      <c r="J166" s="48">
        <f t="shared" si="148"/>
        <v>1.94</v>
      </c>
      <c r="K166" s="48">
        <v>0.45</v>
      </c>
      <c r="L166" s="48">
        <f t="shared" si="149"/>
        <v>1.94</v>
      </c>
      <c r="M166" s="48">
        <f t="shared" si="150"/>
        <v>0.153</v>
      </c>
      <c r="N166" s="48">
        <f t="shared" si="151"/>
        <v>1.94</v>
      </c>
      <c r="O166" s="48">
        <f t="shared" si="152"/>
        <v>0.1275</v>
      </c>
      <c r="P166" s="48">
        <f t="shared" si="153"/>
        <v>1.94</v>
      </c>
      <c r="Q166" s="48">
        <f t="shared" si="154"/>
        <v>0.1275</v>
      </c>
      <c r="R166" s="48">
        <f t="shared" si="155"/>
        <v>1.1399999999999999</v>
      </c>
      <c r="S166" s="48">
        <f t="shared" si="156"/>
        <v>0.1275</v>
      </c>
      <c r="T166" s="68">
        <f t="shared" si="157"/>
        <v>0.9506</v>
      </c>
      <c r="U166" s="48">
        <f t="shared" si="158"/>
        <v>0.11220000000000001</v>
      </c>
    </row>
    <row r="167" spans="1:21" ht="51" x14ac:dyDescent="0.2">
      <c r="A167" s="66"/>
      <c r="B167" s="67">
        <v>161</v>
      </c>
      <c r="C167" s="21" t="s">
        <v>125</v>
      </c>
      <c r="D167" s="82">
        <v>1.89</v>
      </c>
      <c r="E167" s="86">
        <v>0.54</v>
      </c>
      <c r="F167" s="68">
        <f t="shared" si="144"/>
        <v>0.92609999999999992</v>
      </c>
      <c r="G167" s="48">
        <f t="shared" si="145"/>
        <v>0.1188</v>
      </c>
      <c r="H167" s="48">
        <f t="shared" si="146"/>
        <v>1.89</v>
      </c>
      <c r="I167" s="48">
        <f t="shared" si="147"/>
        <v>0.13500000000000001</v>
      </c>
      <c r="J167" s="48">
        <f t="shared" si="148"/>
        <v>1.89</v>
      </c>
      <c r="K167" s="48">
        <v>0.45</v>
      </c>
      <c r="L167" s="48">
        <f t="shared" si="149"/>
        <v>1.89</v>
      </c>
      <c r="M167" s="48">
        <f t="shared" si="150"/>
        <v>0.16200000000000001</v>
      </c>
      <c r="N167" s="48">
        <f t="shared" si="151"/>
        <v>1.89</v>
      </c>
      <c r="O167" s="48">
        <f t="shared" si="152"/>
        <v>0.13500000000000001</v>
      </c>
      <c r="P167" s="48">
        <f t="shared" si="153"/>
        <v>1.89</v>
      </c>
      <c r="Q167" s="48">
        <f t="shared" si="154"/>
        <v>0.13500000000000001</v>
      </c>
      <c r="R167" s="48">
        <f t="shared" si="155"/>
        <v>1.0899999999999999</v>
      </c>
      <c r="S167" s="48">
        <f t="shared" si="156"/>
        <v>0.13500000000000001</v>
      </c>
      <c r="T167" s="68">
        <f t="shared" si="157"/>
        <v>0.92609999999999992</v>
      </c>
      <c r="U167" s="48">
        <f t="shared" si="158"/>
        <v>0.1188</v>
      </c>
    </row>
    <row r="168" spans="1:21" ht="51" x14ac:dyDescent="0.2">
      <c r="A168" s="66"/>
      <c r="B168" s="67">
        <v>162</v>
      </c>
      <c r="C168" s="21" t="s">
        <v>124</v>
      </c>
      <c r="D168" s="82">
        <v>1.69</v>
      </c>
      <c r="E168" s="86">
        <v>0.34</v>
      </c>
      <c r="F168" s="68">
        <f t="shared" si="144"/>
        <v>0.82809999999999995</v>
      </c>
      <c r="G168" s="48">
        <f t="shared" si="145"/>
        <v>7.4800000000000005E-2</v>
      </c>
      <c r="H168" s="48">
        <f t="shared" si="146"/>
        <v>1.69</v>
      </c>
      <c r="I168" s="48">
        <f t="shared" si="147"/>
        <v>8.5000000000000006E-2</v>
      </c>
      <c r="J168" s="48">
        <f t="shared" si="148"/>
        <v>1.69</v>
      </c>
      <c r="K168" s="48">
        <v>0.45</v>
      </c>
      <c r="L168" s="48">
        <f t="shared" si="149"/>
        <v>1.69</v>
      </c>
      <c r="M168" s="48">
        <f t="shared" si="150"/>
        <v>0.10200000000000001</v>
      </c>
      <c r="N168" s="48">
        <f t="shared" si="151"/>
        <v>1.69</v>
      </c>
      <c r="O168" s="48">
        <f t="shared" si="152"/>
        <v>8.5000000000000006E-2</v>
      </c>
      <c r="P168" s="48">
        <f t="shared" si="153"/>
        <v>1.69</v>
      </c>
      <c r="Q168" s="48">
        <f t="shared" si="154"/>
        <v>8.5000000000000006E-2</v>
      </c>
      <c r="R168" s="48">
        <f t="shared" si="155"/>
        <v>0.8899999999999999</v>
      </c>
      <c r="S168" s="48">
        <f t="shared" si="156"/>
        <v>8.5000000000000006E-2</v>
      </c>
      <c r="T168" s="68">
        <f t="shared" si="157"/>
        <v>0.82809999999999995</v>
      </c>
      <c r="U168" s="48">
        <f t="shared" si="158"/>
        <v>7.4800000000000005E-2</v>
      </c>
    </row>
    <row r="169" spans="1:21" ht="51" x14ac:dyDescent="0.2">
      <c r="A169" s="66"/>
      <c r="B169" s="67">
        <v>163</v>
      </c>
      <c r="C169" s="21" t="s">
        <v>123</v>
      </c>
      <c r="D169" s="82">
        <v>1.71</v>
      </c>
      <c r="E169" s="86">
        <v>0.3</v>
      </c>
      <c r="F169" s="68">
        <f t="shared" si="144"/>
        <v>0.83789999999999998</v>
      </c>
      <c r="G169" s="48">
        <f t="shared" si="145"/>
        <v>6.6000000000000003E-2</v>
      </c>
      <c r="H169" s="48">
        <f t="shared" si="146"/>
        <v>1.71</v>
      </c>
      <c r="I169" s="48">
        <f t="shared" si="147"/>
        <v>7.4999999999999997E-2</v>
      </c>
      <c r="J169" s="48">
        <f t="shared" si="148"/>
        <v>1.71</v>
      </c>
      <c r="K169" s="48">
        <v>0.45</v>
      </c>
      <c r="L169" s="48">
        <f t="shared" si="149"/>
        <v>1.71</v>
      </c>
      <c r="M169" s="48">
        <f t="shared" si="150"/>
        <v>0.09</v>
      </c>
      <c r="N169" s="48">
        <f t="shared" si="151"/>
        <v>1.71</v>
      </c>
      <c r="O169" s="48">
        <f t="shared" si="152"/>
        <v>7.4999999999999997E-2</v>
      </c>
      <c r="P169" s="48">
        <f t="shared" si="153"/>
        <v>1.71</v>
      </c>
      <c r="Q169" s="48">
        <f t="shared" si="154"/>
        <v>7.4999999999999997E-2</v>
      </c>
      <c r="R169" s="48">
        <f t="shared" si="155"/>
        <v>0.90999999999999992</v>
      </c>
      <c r="S169" s="48">
        <f t="shared" si="156"/>
        <v>7.4999999999999997E-2</v>
      </c>
      <c r="T169" s="68">
        <f t="shared" si="157"/>
        <v>0.83789999999999998</v>
      </c>
      <c r="U169" s="48">
        <f t="shared" si="158"/>
        <v>6.6000000000000003E-2</v>
      </c>
    </row>
    <row r="170" spans="1:21" ht="51" x14ac:dyDescent="0.2">
      <c r="A170" s="66"/>
      <c r="B170" s="67">
        <v>164</v>
      </c>
      <c r="C170" s="21" t="s">
        <v>122</v>
      </c>
      <c r="D170" s="82">
        <v>1.8</v>
      </c>
      <c r="E170" s="86">
        <v>0.31</v>
      </c>
      <c r="F170" s="68">
        <f t="shared" si="144"/>
        <v>0.88200000000000001</v>
      </c>
      <c r="G170" s="48">
        <f t="shared" si="145"/>
        <v>6.8199999999999997E-2</v>
      </c>
      <c r="H170" s="48">
        <f t="shared" si="146"/>
        <v>1.8</v>
      </c>
      <c r="I170" s="48">
        <f t="shared" si="147"/>
        <v>7.7499999999999999E-2</v>
      </c>
      <c r="J170" s="48">
        <f t="shared" si="148"/>
        <v>1.8</v>
      </c>
      <c r="K170" s="48">
        <v>0.45</v>
      </c>
      <c r="L170" s="48">
        <f t="shared" si="149"/>
        <v>1.8</v>
      </c>
      <c r="M170" s="48">
        <f t="shared" si="150"/>
        <v>9.2999999999999999E-2</v>
      </c>
      <c r="N170" s="48">
        <f t="shared" si="151"/>
        <v>1.8</v>
      </c>
      <c r="O170" s="48">
        <f t="shared" si="152"/>
        <v>7.7499999999999999E-2</v>
      </c>
      <c r="P170" s="48">
        <f t="shared" si="153"/>
        <v>1.8</v>
      </c>
      <c r="Q170" s="48">
        <f t="shared" si="154"/>
        <v>7.7499999999999999E-2</v>
      </c>
      <c r="R170" s="48">
        <f t="shared" si="155"/>
        <v>1</v>
      </c>
      <c r="S170" s="48">
        <f t="shared" si="156"/>
        <v>7.7499999999999999E-2</v>
      </c>
      <c r="T170" s="68">
        <f t="shared" si="157"/>
        <v>0.88200000000000001</v>
      </c>
      <c r="U170" s="48">
        <f t="shared" si="158"/>
        <v>6.8199999999999997E-2</v>
      </c>
    </row>
    <row r="171" spans="1:21" ht="51" x14ac:dyDescent="0.2">
      <c r="A171" s="66"/>
      <c r="B171" s="67">
        <v>165</v>
      </c>
      <c r="C171" s="21" t="s">
        <v>121</v>
      </c>
      <c r="D171" s="82">
        <v>1.78</v>
      </c>
      <c r="E171" s="86">
        <v>0.31</v>
      </c>
      <c r="F171" s="68">
        <f t="shared" si="144"/>
        <v>0.87219999999999998</v>
      </c>
      <c r="G171" s="48">
        <f t="shared" si="145"/>
        <v>6.8199999999999997E-2</v>
      </c>
      <c r="H171" s="48">
        <f t="shared" si="146"/>
        <v>1.78</v>
      </c>
      <c r="I171" s="48">
        <f t="shared" si="147"/>
        <v>7.7499999999999999E-2</v>
      </c>
      <c r="J171" s="48">
        <f t="shared" si="148"/>
        <v>1.78</v>
      </c>
      <c r="K171" s="48">
        <v>0.45</v>
      </c>
      <c r="L171" s="48">
        <f t="shared" si="149"/>
        <v>1.78</v>
      </c>
      <c r="M171" s="48">
        <f t="shared" si="150"/>
        <v>9.2999999999999999E-2</v>
      </c>
      <c r="N171" s="48">
        <f t="shared" si="151"/>
        <v>1.78</v>
      </c>
      <c r="O171" s="48">
        <f t="shared" si="152"/>
        <v>7.7499999999999999E-2</v>
      </c>
      <c r="P171" s="48">
        <f t="shared" si="153"/>
        <v>1.78</v>
      </c>
      <c r="Q171" s="48">
        <f t="shared" si="154"/>
        <v>7.7499999999999999E-2</v>
      </c>
      <c r="R171" s="48">
        <f t="shared" si="155"/>
        <v>0.98</v>
      </c>
      <c r="S171" s="48">
        <f t="shared" si="156"/>
        <v>7.7499999999999999E-2</v>
      </c>
      <c r="T171" s="68">
        <f t="shared" si="157"/>
        <v>0.87219999999999998</v>
      </c>
      <c r="U171" s="48">
        <f t="shared" si="158"/>
        <v>6.8199999999999997E-2</v>
      </c>
    </row>
    <row r="172" spans="1:21" ht="51" x14ac:dyDescent="0.2">
      <c r="A172" s="66"/>
      <c r="B172" s="67">
        <v>166</v>
      </c>
      <c r="C172" s="21" t="s">
        <v>120</v>
      </c>
      <c r="D172" s="82">
        <v>1.8</v>
      </c>
      <c r="E172" s="86">
        <v>0.36</v>
      </c>
      <c r="F172" s="68">
        <f t="shared" si="144"/>
        <v>0.88200000000000001</v>
      </c>
      <c r="G172" s="48">
        <f t="shared" si="145"/>
        <v>7.9199999999999993E-2</v>
      </c>
      <c r="H172" s="48">
        <f t="shared" si="146"/>
        <v>1.8</v>
      </c>
      <c r="I172" s="48">
        <f t="shared" si="147"/>
        <v>0.09</v>
      </c>
      <c r="J172" s="48">
        <f t="shared" si="148"/>
        <v>1.8</v>
      </c>
      <c r="K172" s="48">
        <v>0.45</v>
      </c>
      <c r="L172" s="48">
        <f t="shared" si="149"/>
        <v>1.8</v>
      </c>
      <c r="M172" s="48">
        <f t="shared" si="150"/>
        <v>0.108</v>
      </c>
      <c r="N172" s="48">
        <f t="shared" si="151"/>
        <v>1.8</v>
      </c>
      <c r="O172" s="48">
        <f t="shared" si="152"/>
        <v>0.09</v>
      </c>
      <c r="P172" s="48">
        <f t="shared" si="153"/>
        <v>1.8</v>
      </c>
      <c r="Q172" s="48">
        <f t="shared" si="154"/>
        <v>0.09</v>
      </c>
      <c r="R172" s="48">
        <f t="shared" si="155"/>
        <v>1</v>
      </c>
      <c r="S172" s="48">
        <f t="shared" si="156"/>
        <v>0.09</v>
      </c>
      <c r="T172" s="68">
        <f t="shared" si="157"/>
        <v>0.88200000000000001</v>
      </c>
      <c r="U172" s="48">
        <f t="shared" si="158"/>
        <v>7.9199999999999993E-2</v>
      </c>
    </row>
    <row r="173" spans="1:21" ht="51" x14ac:dyDescent="0.2">
      <c r="A173" s="66"/>
      <c r="B173" s="67">
        <v>167</v>
      </c>
      <c r="C173" s="21" t="s">
        <v>119</v>
      </c>
      <c r="D173" s="82">
        <v>1.71</v>
      </c>
      <c r="E173" s="86">
        <v>0.28000000000000003</v>
      </c>
      <c r="F173" s="68">
        <f t="shared" si="144"/>
        <v>0.83789999999999998</v>
      </c>
      <c r="G173" s="48">
        <f t="shared" si="145"/>
        <v>6.1600000000000009E-2</v>
      </c>
      <c r="H173" s="48">
        <f t="shared" si="146"/>
        <v>1.71</v>
      </c>
      <c r="I173" s="48">
        <f t="shared" si="147"/>
        <v>7.0000000000000007E-2</v>
      </c>
      <c r="J173" s="48">
        <f t="shared" si="148"/>
        <v>1.71</v>
      </c>
      <c r="K173" s="48">
        <v>0.45</v>
      </c>
      <c r="L173" s="48">
        <f t="shared" si="149"/>
        <v>1.71</v>
      </c>
      <c r="M173" s="48">
        <f t="shared" si="150"/>
        <v>8.4000000000000005E-2</v>
      </c>
      <c r="N173" s="48">
        <f t="shared" si="151"/>
        <v>1.71</v>
      </c>
      <c r="O173" s="48">
        <f t="shared" si="152"/>
        <v>7.0000000000000007E-2</v>
      </c>
      <c r="P173" s="48">
        <f t="shared" si="153"/>
        <v>1.71</v>
      </c>
      <c r="Q173" s="48">
        <f t="shared" si="154"/>
        <v>7.0000000000000007E-2</v>
      </c>
      <c r="R173" s="48">
        <f t="shared" si="155"/>
        <v>0.90999999999999992</v>
      </c>
      <c r="S173" s="48">
        <f t="shared" si="156"/>
        <v>7.0000000000000007E-2</v>
      </c>
      <c r="T173" s="68">
        <f t="shared" si="157"/>
        <v>0.83789999999999998</v>
      </c>
      <c r="U173" s="48">
        <f t="shared" si="158"/>
        <v>6.1600000000000009E-2</v>
      </c>
    </row>
    <row r="174" spans="1:21" ht="51" x14ac:dyDescent="0.2">
      <c r="A174" s="66"/>
      <c r="B174" s="67">
        <v>168</v>
      </c>
      <c r="C174" s="21" t="s">
        <v>118</v>
      </c>
      <c r="D174" s="82">
        <v>1.94</v>
      </c>
      <c r="E174" s="86">
        <v>0.34</v>
      </c>
      <c r="F174" s="68">
        <f t="shared" si="144"/>
        <v>0.9506</v>
      </c>
      <c r="G174" s="48">
        <f t="shared" si="145"/>
        <v>7.4800000000000005E-2</v>
      </c>
      <c r="H174" s="48">
        <f t="shared" si="146"/>
        <v>1.94</v>
      </c>
      <c r="I174" s="48">
        <f t="shared" si="147"/>
        <v>8.5000000000000006E-2</v>
      </c>
      <c r="J174" s="48">
        <f t="shared" si="148"/>
        <v>1.94</v>
      </c>
      <c r="K174" s="48">
        <v>0.45</v>
      </c>
      <c r="L174" s="48">
        <f t="shared" si="149"/>
        <v>1.94</v>
      </c>
      <c r="M174" s="48">
        <f t="shared" si="150"/>
        <v>0.10200000000000001</v>
      </c>
      <c r="N174" s="48">
        <f t="shared" si="151"/>
        <v>1.94</v>
      </c>
      <c r="O174" s="48">
        <f t="shared" si="152"/>
        <v>8.5000000000000006E-2</v>
      </c>
      <c r="P174" s="48">
        <f t="shared" si="153"/>
        <v>1.94</v>
      </c>
      <c r="Q174" s="48">
        <f t="shared" si="154"/>
        <v>8.5000000000000006E-2</v>
      </c>
      <c r="R174" s="48">
        <f t="shared" si="155"/>
        <v>1.1399999999999999</v>
      </c>
      <c r="S174" s="48">
        <f t="shared" si="156"/>
        <v>8.5000000000000006E-2</v>
      </c>
      <c r="T174" s="68">
        <f t="shared" si="157"/>
        <v>0.9506</v>
      </c>
      <c r="U174" s="48">
        <f t="shared" si="158"/>
        <v>7.4800000000000005E-2</v>
      </c>
    </row>
    <row r="175" spans="1:21" ht="51" x14ac:dyDescent="0.2">
      <c r="A175" s="66">
        <v>0.28000000000000003</v>
      </c>
      <c r="B175" s="67">
        <v>169</v>
      </c>
      <c r="C175" s="21" t="s">
        <v>117</v>
      </c>
      <c r="D175" s="82">
        <v>1.69</v>
      </c>
      <c r="E175" s="86">
        <v>0.25</v>
      </c>
      <c r="F175" s="68">
        <f t="shared" si="144"/>
        <v>0.82809999999999995</v>
      </c>
      <c r="G175" s="48">
        <f t="shared" si="145"/>
        <v>5.5E-2</v>
      </c>
      <c r="H175" s="48">
        <f t="shared" si="146"/>
        <v>1.69</v>
      </c>
      <c r="I175" s="48">
        <f t="shared" si="147"/>
        <v>6.25E-2</v>
      </c>
      <c r="J175" s="48">
        <f t="shared" si="148"/>
        <v>1.69</v>
      </c>
      <c r="K175" s="48">
        <v>0.45</v>
      </c>
      <c r="L175" s="48">
        <f t="shared" si="149"/>
        <v>1.69</v>
      </c>
      <c r="M175" s="48">
        <f t="shared" si="150"/>
        <v>7.4999999999999997E-2</v>
      </c>
      <c r="N175" s="48">
        <f t="shared" si="151"/>
        <v>1.69</v>
      </c>
      <c r="O175" s="48">
        <f t="shared" si="152"/>
        <v>6.25E-2</v>
      </c>
      <c r="P175" s="48">
        <f t="shared" si="153"/>
        <v>1.69</v>
      </c>
      <c r="Q175" s="48">
        <f t="shared" si="154"/>
        <v>6.25E-2</v>
      </c>
      <c r="R175" s="48">
        <f t="shared" si="155"/>
        <v>0.8899999999999999</v>
      </c>
      <c r="S175" s="48">
        <f t="shared" si="156"/>
        <v>6.25E-2</v>
      </c>
      <c r="T175" s="68">
        <f t="shared" si="157"/>
        <v>0.82809999999999995</v>
      </c>
      <c r="U175" s="48">
        <f t="shared" si="158"/>
        <v>5.5E-2</v>
      </c>
    </row>
    <row r="176" spans="1:21" ht="51" x14ac:dyDescent="0.2">
      <c r="A176" s="66">
        <v>0.28999999999999998</v>
      </c>
      <c r="B176" s="67">
        <v>170</v>
      </c>
      <c r="C176" s="21" t="s">
        <v>116</v>
      </c>
      <c r="D176" s="82">
        <v>1.71</v>
      </c>
      <c r="E176" s="86">
        <v>0.23</v>
      </c>
      <c r="F176" s="68">
        <f t="shared" si="144"/>
        <v>0.83789999999999998</v>
      </c>
      <c r="G176" s="48">
        <f t="shared" si="145"/>
        <v>5.0599999999999999E-2</v>
      </c>
      <c r="H176" s="48">
        <f t="shared" si="146"/>
        <v>1.71</v>
      </c>
      <c r="I176" s="48">
        <f t="shared" si="147"/>
        <v>5.7500000000000002E-2</v>
      </c>
      <c r="J176" s="48">
        <f t="shared" si="148"/>
        <v>1.71</v>
      </c>
      <c r="K176" s="48">
        <v>0.45</v>
      </c>
      <c r="L176" s="48">
        <f t="shared" si="149"/>
        <v>1.71</v>
      </c>
      <c r="M176" s="48">
        <f t="shared" si="150"/>
        <v>6.9000000000000006E-2</v>
      </c>
      <c r="N176" s="48">
        <f t="shared" si="151"/>
        <v>1.71</v>
      </c>
      <c r="O176" s="48">
        <f t="shared" si="152"/>
        <v>5.7500000000000002E-2</v>
      </c>
      <c r="P176" s="48">
        <f t="shared" si="153"/>
        <v>1.71</v>
      </c>
      <c r="Q176" s="48">
        <f t="shared" si="154"/>
        <v>5.7500000000000002E-2</v>
      </c>
      <c r="R176" s="48">
        <f t="shared" si="155"/>
        <v>0.90999999999999992</v>
      </c>
      <c r="S176" s="48">
        <f t="shared" si="156"/>
        <v>5.7500000000000002E-2</v>
      </c>
      <c r="T176" s="68">
        <f t="shared" si="157"/>
        <v>0.83789999999999998</v>
      </c>
      <c r="U176" s="48">
        <f t="shared" si="158"/>
        <v>5.0599999999999999E-2</v>
      </c>
    </row>
    <row r="177" spans="1:21" ht="51" x14ac:dyDescent="0.2">
      <c r="A177" s="66">
        <v>0.36</v>
      </c>
      <c r="B177" s="67">
        <v>171</v>
      </c>
      <c r="C177" s="21" t="s">
        <v>115</v>
      </c>
      <c r="D177" s="82">
        <v>1.8</v>
      </c>
      <c r="E177" s="86">
        <v>0.24</v>
      </c>
      <c r="F177" s="68">
        <f t="shared" si="144"/>
        <v>0.88200000000000001</v>
      </c>
      <c r="G177" s="48">
        <f t="shared" si="145"/>
        <v>5.28E-2</v>
      </c>
      <c r="H177" s="48">
        <f t="shared" si="146"/>
        <v>1.8</v>
      </c>
      <c r="I177" s="48">
        <f t="shared" si="147"/>
        <v>0.06</v>
      </c>
      <c r="J177" s="48">
        <f t="shared" si="148"/>
        <v>1.8</v>
      </c>
      <c r="K177" s="48">
        <v>0.45</v>
      </c>
      <c r="L177" s="48">
        <f t="shared" si="149"/>
        <v>1.8</v>
      </c>
      <c r="M177" s="48">
        <f t="shared" si="150"/>
        <v>7.1999999999999995E-2</v>
      </c>
      <c r="N177" s="48">
        <f t="shared" si="151"/>
        <v>1.8</v>
      </c>
      <c r="O177" s="48">
        <f t="shared" si="152"/>
        <v>0.06</v>
      </c>
      <c r="P177" s="48">
        <f t="shared" si="153"/>
        <v>1.8</v>
      </c>
      <c r="Q177" s="48">
        <f t="shared" si="154"/>
        <v>0.06</v>
      </c>
      <c r="R177" s="48">
        <f t="shared" si="155"/>
        <v>1</v>
      </c>
      <c r="S177" s="48">
        <f t="shared" si="156"/>
        <v>0.06</v>
      </c>
      <c r="T177" s="68">
        <f t="shared" si="157"/>
        <v>0.88200000000000001</v>
      </c>
      <c r="U177" s="48">
        <f t="shared" si="158"/>
        <v>5.28E-2</v>
      </c>
    </row>
    <row r="178" spans="1:21" ht="51" x14ac:dyDescent="0.2">
      <c r="A178" s="66">
        <v>0.44</v>
      </c>
      <c r="B178" s="67">
        <v>172</v>
      </c>
      <c r="C178" s="21" t="s">
        <v>114</v>
      </c>
      <c r="D178" s="82">
        <v>1.78</v>
      </c>
      <c r="E178" s="86">
        <v>0.23</v>
      </c>
      <c r="F178" s="68">
        <f t="shared" si="144"/>
        <v>0.87219999999999998</v>
      </c>
      <c r="G178" s="48">
        <f t="shared" si="145"/>
        <v>5.0599999999999999E-2</v>
      </c>
      <c r="H178" s="48">
        <f t="shared" si="146"/>
        <v>1.78</v>
      </c>
      <c r="I178" s="48">
        <f t="shared" si="147"/>
        <v>5.7500000000000002E-2</v>
      </c>
      <c r="J178" s="48">
        <f t="shared" si="148"/>
        <v>1.78</v>
      </c>
      <c r="K178" s="48">
        <v>0.45</v>
      </c>
      <c r="L178" s="48">
        <f t="shared" si="149"/>
        <v>1.78</v>
      </c>
      <c r="M178" s="48">
        <f t="shared" si="150"/>
        <v>6.9000000000000006E-2</v>
      </c>
      <c r="N178" s="48">
        <f t="shared" si="151"/>
        <v>1.78</v>
      </c>
      <c r="O178" s="48">
        <f t="shared" si="152"/>
        <v>5.7500000000000002E-2</v>
      </c>
      <c r="P178" s="48">
        <f t="shared" si="153"/>
        <v>1.78</v>
      </c>
      <c r="Q178" s="48">
        <f t="shared" si="154"/>
        <v>5.7500000000000002E-2</v>
      </c>
      <c r="R178" s="48">
        <f t="shared" si="155"/>
        <v>0.98</v>
      </c>
      <c r="S178" s="48">
        <f t="shared" si="156"/>
        <v>5.7500000000000002E-2</v>
      </c>
      <c r="T178" s="68">
        <f t="shared" si="157"/>
        <v>0.87219999999999998</v>
      </c>
      <c r="U178" s="48">
        <f t="shared" si="158"/>
        <v>5.0599999999999999E-2</v>
      </c>
    </row>
    <row r="179" spans="1:21" ht="51" x14ac:dyDescent="0.2">
      <c r="A179" s="66">
        <v>0.25</v>
      </c>
      <c r="B179" s="67">
        <v>173</v>
      </c>
      <c r="C179" s="21" t="s">
        <v>113</v>
      </c>
      <c r="D179" s="82">
        <v>1.8</v>
      </c>
      <c r="E179" s="86">
        <v>0.34</v>
      </c>
      <c r="F179" s="68">
        <f t="shared" si="144"/>
        <v>0.88200000000000001</v>
      </c>
      <c r="G179" s="48">
        <f t="shared" si="145"/>
        <v>7.4800000000000005E-2</v>
      </c>
      <c r="H179" s="48">
        <f t="shared" si="146"/>
        <v>1.8</v>
      </c>
      <c r="I179" s="48">
        <f t="shared" si="147"/>
        <v>8.5000000000000006E-2</v>
      </c>
      <c r="J179" s="48">
        <f t="shared" si="148"/>
        <v>1.8</v>
      </c>
      <c r="K179" s="48">
        <v>0.45</v>
      </c>
      <c r="L179" s="48">
        <f t="shared" si="149"/>
        <v>1.8</v>
      </c>
      <c r="M179" s="48">
        <f t="shared" si="150"/>
        <v>0.10200000000000001</v>
      </c>
      <c r="N179" s="48">
        <f t="shared" si="151"/>
        <v>1.8</v>
      </c>
      <c r="O179" s="48">
        <f t="shared" si="152"/>
        <v>8.5000000000000006E-2</v>
      </c>
      <c r="P179" s="48">
        <f t="shared" si="153"/>
        <v>1.8</v>
      </c>
      <c r="Q179" s="48">
        <f t="shared" si="154"/>
        <v>8.5000000000000006E-2</v>
      </c>
      <c r="R179" s="48">
        <f t="shared" si="155"/>
        <v>1</v>
      </c>
      <c r="S179" s="48">
        <f t="shared" si="156"/>
        <v>8.5000000000000006E-2</v>
      </c>
      <c r="T179" s="68">
        <f t="shared" si="157"/>
        <v>0.88200000000000001</v>
      </c>
      <c r="U179" s="48">
        <f t="shared" si="158"/>
        <v>7.4800000000000005E-2</v>
      </c>
    </row>
    <row r="180" spans="1:21" ht="51" x14ac:dyDescent="0.2">
      <c r="A180" s="66">
        <v>0.25</v>
      </c>
      <c r="B180" s="67">
        <v>174</v>
      </c>
      <c r="C180" s="21" t="s">
        <v>112</v>
      </c>
      <c r="D180" s="82">
        <v>1.71</v>
      </c>
      <c r="E180" s="86">
        <v>0.21</v>
      </c>
      <c r="F180" s="68">
        <f t="shared" si="144"/>
        <v>0.83789999999999998</v>
      </c>
      <c r="G180" s="48">
        <f t="shared" si="145"/>
        <v>4.6199999999999998E-2</v>
      </c>
      <c r="H180" s="48">
        <f t="shared" si="146"/>
        <v>1.71</v>
      </c>
      <c r="I180" s="48">
        <f t="shared" si="147"/>
        <v>5.2499999999999998E-2</v>
      </c>
      <c r="J180" s="48">
        <f t="shared" si="148"/>
        <v>1.71</v>
      </c>
      <c r="K180" s="48">
        <v>0.45</v>
      </c>
      <c r="L180" s="48">
        <f t="shared" si="149"/>
        <v>1.71</v>
      </c>
      <c r="M180" s="48">
        <f t="shared" si="150"/>
        <v>6.3E-2</v>
      </c>
      <c r="N180" s="48">
        <f t="shared" si="151"/>
        <v>1.71</v>
      </c>
      <c r="O180" s="48">
        <f t="shared" si="152"/>
        <v>5.2499999999999998E-2</v>
      </c>
      <c r="P180" s="48">
        <f t="shared" si="153"/>
        <v>1.71</v>
      </c>
      <c r="Q180" s="48">
        <f t="shared" si="154"/>
        <v>5.2499999999999998E-2</v>
      </c>
      <c r="R180" s="48">
        <f t="shared" si="155"/>
        <v>0.90999999999999992</v>
      </c>
      <c r="S180" s="48">
        <f t="shared" si="156"/>
        <v>5.2499999999999998E-2</v>
      </c>
      <c r="T180" s="68">
        <f t="shared" si="157"/>
        <v>0.83789999999999998</v>
      </c>
      <c r="U180" s="48">
        <f t="shared" si="158"/>
        <v>4.6199999999999998E-2</v>
      </c>
    </row>
    <row r="181" spans="1:21" ht="51" x14ac:dyDescent="0.2">
      <c r="A181" s="66"/>
      <c r="B181" s="67">
        <v>175</v>
      </c>
      <c r="C181" s="21" t="s">
        <v>111</v>
      </c>
      <c r="D181" s="82">
        <v>1.69</v>
      </c>
      <c r="E181" s="86">
        <v>0.23</v>
      </c>
      <c r="F181" s="68">
        <f t="shared" si="144"/>
        <v>0.82809999999999995</v>
      </c>
      <c r="G181" s="48">
        <f t="shared" si="145"/>
        <v>5.0599999999999999E-2</v>
      </c>
      <c r="H181" s="48">
        <f t="shared" si="146"/>
        <v>1.69</v>
      </c>
      <c r="I181" s="48">
        <f t="shared" si="147"/>
        <v>5.7500000000000002E-2</v>
      </c>
      <c r="J181" s="48">
        <f t="shared" si="148"/>
        <v>1.69</v>
      </c>
      <c r="K181" s="48">
        <v>0.45</v>
      </c>
      <c r="L181" s="48">
        <f t="shared" si="149"/>
        <v>1.69</v>
      </c>
      <c r="M181" s="48">
        <f t="shared" si="150"/>
        <v>6.9000000000000006E-2</v>
      </c>
      <c r="N181" s="48">
        <f t="shared" si="151"/>
        <v>1.69</v>
      </c>
      <c r="O181" s="48">
        <f t="shared" si="152"/>
        <v>5.7500000000000002E-2</v>
      </c>
      <c r="P181" s="48">
        <f t="shared" si="153"/>
        <v>1.69</v>
      </c>
      <c r="Q181" s="48">
        <f t="shared" si="154"/>
        <v>5.7500000000000002E-2</v>
      </c>
      <c r="R181" s="48">
        <f t="shared" si="155"/>
        <v>0.8899999999999999</v>
      </c>
      <c r="S181" s="48">
        <f t="shared" si="156"/>
        <v>5.7500000000000002E-2</v>
      </c>
      <c r="T181" s="68">
        <f t="shared" si="157"/>
        <v>0.82809999999999995</v>
      </c>
      <c r="U181" s="48">
        <f t="shared" si="158"/>
        <v>5.0599999999999999E-2</v>
      </c>
    </row>
    <row r="182" spans="1:21" ht="51" x14ac:dyDescent="0.2">
      <c r="A182" s="66"/>
      <c r="B182" s="67">
        <v>176</v>
      </c>
      <c r="C182" s="21" t="s">
        <v>110</v>
      </c>
      <c r="D182" s="82">
        <v>1.8</v>
      </c>
      <c r="E182" s="86">
        <v>0.35</v>
      </c>
      <c r="F182" s="68">
        <f t="shared" si="144"/>
        <v>0.88200000000000001</v>
      </c>
      <c r="G182" s="48">
        <f t="shared" si="145"/>
        <v>7.6999999999999999E-2</v>
      </c>
      <c r="H182" s="48">
        <f t="shared" si="146"/>
        <v>1.8</v>
      </c>
      <c r="I182" s="48">
        <f t="shared" si="147"/>
        <v>8.7499999999999994E-2</v>
      </c>
      <c r="J182" s="48">
        <f t="shared" si="148"/>
        <v>1.8</v>
      </c>
      <c r="K182" s="48">
        <v>0.45</v>
      </c>
      <c r="L182" s="48">
        <f t="shared" si="149"/>
        <v>1.8</v>
      </c>
      <c r="M182" s="48">
        <f t="shared" si="150"/>
        <v>0.105</v>
      </c>
      <c r="N182" s="48">
        <f t="shared" si="151"/>
        <v>1.8</v>
      </c>
      <c r="O182" s="48">
        <f t="shared" si="152"/>
        <v>8.7499999999999994E-2</v>
      </c>
      <c r="P182" s="48">
        <f t="shared" si="153"/>
        <v>1.8</v>
      </c>
      <c r="Q182" s="48">
        <f t="shared" si="154"/>
        <v>8.7499999999999994E-2</v>
      </c>
      <c r="R182" s="48">
        <f t="shared" si="155"/>
        <v>1</v>
      </c>
      <c r="S182" s="48">
        <f t="shared" si="156"/>
        <v>8.7499999999999994E-2</v>
      </c>
      <c r="T182" s="68">
        <f t="shared" si="157"/>
        <v>0.88200000000000001</v>
      </c>
      <c r="U182" s="48">
        <f t="shared" si="158"/>
        <v>7.6999999999999999E-2</v>
      </c>
    </row>
    <row r="183" spans="1:21" ht="51" x14ac:dyDescent="0.2">
      <c r="A183" s="66"/>
      <c r="B183" s="67">
        <v>177</v>
      </c>
      <c r="C183" s="21" t="s">
        <v>109</v>
      </c>
      <c r="D183" s="82">
        <v>1.69</v>
      </c>
      <c r="E183" s="86">
        <v>0.24</v>
      </c>
      <c r="F183" s="68">
        <f t="shared" si="144"/>
        <v>0.82809999999999995</v>
      </c>
      <c r="G183" s="48">
        <f t="shared" si="145"/>
        <v>5.28E-2</v>
      </c>
      <c r="H183" s="48">
        <f t="shared" si="146"/>
        <v>1.69</v>
      </c>
      <c r="I183" s="48">
        <f t="shared" si="147"/>
        <v>0.06</v>
      </c>
      <c r="J183" s="48">
        <f t="shared" si="148"/>
        <v>1.69</v>
      </c>
      <c r="K183" s="48">
        <v>0.45</v>
      </c>
      <c r="L183" s="48">
        <f t="shared" si="149"/>
        <v>1.69</v>
      </c>
      <c r="M183" s="48">
        <f t="shared" si="150"/>
        <v>7.1999999999999995E-2</v>
      </c>
      <c r="N183" s="48">
        <f t="shared" si="151"/>
        <v>1.69</v>
      </c>
      <c r="O183" s="48">
        <f t="shared" si="152"/>
        <v>0.06</v>
      </c>
      <c r="P183" s="48">
        <f t="shared" si="153"/>
        <v>1.69</v>
      </c>
      <c r="Q183" s="48">
        <f t="shared" si="154"/>
        <v>0.06</v>
      </c>
      <c r="R183" s="48">
        <f t="shared" si="155"/>
        <v>0.8899999999999999</v>
      </c>
      <c r="S183" s="48">
        <f t="shared" si="156"/>
        <v>0.06</v>
      </c>
      <c r="T183" s="68">
        <f t="shared" si="157"/>
        <v>0.82809999999999995</v>
      </c>
      <c r="U183" s="48">
        <f t="shared" si="158"/>
        <v>5.28E-2</v>
      </c>
    </row>
    <row r="184" spans="1:21" ht="51" x14ac:dyDescent="0.2">
      <c r="A184" s="66"/>
      <c r="B184" s="67">
        <v>178</v>
      </c>
      <c r="C184" s="21" t="s">
        <v>108</v>
      </c>
      <c r="D184" s="82">
        <v>1.71</v>
      </c>
      <c r="E184" s="86">
        <v>0.21</v>
      </c>
      <c r="F184" s="68">
        <f t="shared" si="144"/>
        <v>0.83789999999999998</v>
      </c>
      <c r="G184" s="48">
        <f t="shared" si="145"/>
        <v>4.6199999999999998E-2</v>
      </c>
      <c r="H184" s="48">
        <f t="shared" si="146"/>
        <v>1.71</v>
      </c>
      <c r="I184" s="48">
        <f t="shared" si="147"/>
        <v>5.2499999999999998E-2</v>
      </c>
      <c r="J184" s="48">
        <f t="shared" si="148"/>
        <v>1.71</v>
      </c>
      <c r="K184" s="48">
        <v>0.45</v>
      </c>
      <c r="L184" s="48">
        <f t="shared" si="149"/>
        <v>1.71</v>
      </c>
      <c r="M184" s="48">
        <f t="shared" si="150"/>
        <v>6.3E-2</v>
      </c>
      <c r="N184" s="48">
        <f t="shared" si="151"/>
        <v>1.71</v>
      </c>
      <c r="O184" s="48">
        <f t="shared" si="152"/>
        <v>5.2499999999999998E-2</v>
      </c>
      <c r="P184" s="48">
        <f t="shared" si="153"/>
        <v>1.71</v>
      </c>
      <c r="Q184" s="48">
        <f t="shared" si="154"/>
        <v>5.2499999999999998E-2</v>
      </c>
      <c r="R184" s="48">
        <f t="shared" si="155"/>
        <v>0.90999999999999992</v>
      </c>
      <c r="S184" s="48">
        <f t="shared" si="156"/>
        <v>5.2499999999999998E-2</v>
      </c>
      <c r="T184" s="68">
        <f t="shared" si="157"/>
        <v>0.83789999999999998</v>
      </c>
      <c r="U184" s="48">
        <f t="shared" si="158"/>
        <v>4.6199999999999998E-2</v>
      </c>
    </row>
    <row r="185" spans="1:21" ht="38.25" x14ac:dyDescent="0.2">
      <c r="A185" s="66"/>
      <c r="B185" s="67">
        <v>179</v>
      </c>
      <c r="C185" s="21" t="s">
        <v>327</v>
      </c>
      <c r="D185" s="82">
        <v>2.6</v>
      </c>
      <c r="E185" s="86">
        <v>0.21</v>
      </c>
      <c r="F185" s="68">
        <f t="shared" si="144"/>
        <v>1.274</v>
      </c>
      <c r="G185" s="48">
        <f t="shared" si="145"/>
        <v>4.6199999999999998E-2</v>
      </c>
      <c r="H185" s="48">
        <f t="shared" si="146"/>
        <v>2.6</v>
      </c>
      <c r="I185" s="48">
        <f t="shared" si="147"/>
        <v>5.2499999999999998E-2</v>
      </c>
      <c r="J185" s="48">
        <f t="shared" si="148"/>
        <v>2.6</v>
      </c>
      <c r="K185" s="48">
        <v>0.45</v>
      </c>
      <c r="L185" s="48">
        <f t="shared" si="149"/>
        <v>2.6</v>
      </c>
      <c r="M185" s="48">
        <f t="shared" si="150"/>
        <v>6.3E-2</v>
      </c>
      <c r="N185" s="48">
        <f t="shared" si="151"/>
        <v>2.6</v>
      </c>
      <c r="O185" s="48">
        <f t="shared" si="152"/>
        <v>5.2499999999999998E-2</v>
      </c>
      <c r="P185" s="48">
        <f t="shared" si="153"/>
        <v>2.6</v>
      </c>
      <c r="Q185" s="48">
        <f t="shared" si="154"/>
        <v>5.2499999999999998E-2</v>
      </c>
      <c r="R185" s="48">
        <f t="shared" si="155"/>
        <v>1.8</v>
      </c>
      <c r="S185" s="48">
        <f t="shared" si="156"/>
        <v>5.2499999999999998E-2</v>
      </c>
      <c r="T185" s="68">
        <f t="shared" si="157"/>
        <v>1.274</v>
      </c>
      <c r="U185" s="48">
        <f t="shared" si="158"/>
        <v>4.6199999999999998E-2</v>
      </c>
    </row>
    <row r="186" spans="1:21" ht="38.25" x14ac:dyDescent="0.2">
      <c r="A186" s="66"/>
      <c r="B186" s="67">
        <v>180</v>
      </c>
      <c r="C186" s="21" t="s">
        <v>255</v>
      </c>
      <c r="D186" s="82">
        <v>2.8</v>
      </c>
      <c r="E186" s="86">
        <v>0.46</v>
      </c>
      <c r="F186" s="68">
        <f t="shared" si="144"/>
        <v>1.3719999999999999</v>
      </c>
      <c r="G186" s="48">
        <f t="shared" si="145"/>
        <v>0.1012</v>
      </c>
      <c r="H186" s="48">
        <f t="shared" si="146"/>
        <v>2.8</v>
      </c>
      <c r="I186" s="48">
        <f t="shared" si="147"/>
        <v>0.115</v>
      </c>
      <c r="J186" s="48">
        <f t="shared" si="148"/>
        <v>2.8</v>
      </c>
      <c r="K186" s="48">
        <v>0.45</v>
      </c>
      <c r="L186" s="48">
        <f t="shared" si="149"/>
        <v>2.8</v>
      </c>
      <c r="M186" s="48">
        <f t="shared" si="150"/>
        <v>0.13800000000000001</v>
      </c>
      <c r="N186" s="48">
        <f t="shared" si="151"/>
        <v>2.8</v>
      </c>
      <c r="O186" s="48">
        <f t="shared" si="152"/>
        <v>0.115</v>
      </c>
      <c r="P186" s="48">
        <f t="shared" si="153"/>
        <v>2.8</v>
      </c>
      <c r="Q186" s="48">
        <f t="shared" si="154"/>
        <v>0.115</v>
      </c>
      <c r="R186" s="48">
        <f t="shared" si="155"/>
        <v>1.9999999999999998</v>
      </c>
      <c r="S186" s="48">
        <f t="shared" si="156"/>
        <v>0.115</v>
      </c>
      <c r="T186" s="68">
        <f t="shared" si="157"/>
        <v>1.3719999999999999</v>
      </c>
      <c r="U186" s="48">
        <f t="shared" si="158"/>
        <v>0.1012</v>
      </c>
    </row>
    <row r="187" spans="1:21" ht="38.25" x14ac:dyDescent="0.2">
      <c r="A187" s="66"/>
      <c r="B187" s="67">
        <v>181</v>
      </c>
      <c r="C187" s="21" t="s">
        <v>256</v>
      </c>
      <c r="D187" s="82">
        <v>2.7</v>
      </c>
      <c r="E187" s="86">
        <v>0.23</v>
      </c>
      <c r="F187" s="68">
        <f t="shared" si="144"/>
        <v>1.323</v>
      </c>
      <c r="G187" s="48">
        <f t="shared" si="145"/>
        <v>5.0599999999999999E-2</v>
      </c>
      <c r="H187" s="48">
        <f t="shared" si="146"/>
        <v>2.7</v>
      </c>
      <c r="I187" s="48">
        <f t="shared" si="147"/>
        <v>5.7500000000000002E-2</v>
      </c>
      <c r="J187" s="48">
        <f t="shared" si="148"/>
        <v>2.7</v>
      </c>
      <c r="K187" s="48">
        <v>0.45</v>
      </c>
      <c r="L187" s="48">
        <f t="shared" si="149"/>
        <v>2.7</v>
      </c>
      <c r="M187" s="48">
        <f t="shared" si="150"/>
        <v>6.9000000000000006E-2</v>
      </c>
      <c r="N187" s="48">
        <f t="shared" si="151"/>
        <v>2.7</v>
      </c>
      <c r="O187" s="48">
        <f t="shared" si="152"/>
        <v>5.7500000000000002E-2</v>
      </c>
      <c r="P187" s="48">
        <f t="shared" si="153"/>
        <v>2.7</v>
      </c>
      <c r="Q187" s="48">
        <f t="shared" si="154"/>
        <v>5.7500000000000002E-2</v>
      </c>
      <c r="R187" s="48">
        <f t="shared" si="155"/>
        <v>1.9000000000000001</v>
      </c>
      <c r="S187" s="48">
        <f t="shared" si="156"/>
        <v>5.7500000000000002E-2</v>
      </c>
      <c r="T187" s="68">
        <f t="shared" si="157"/>
        <v>1.323</v>
      </c>
      <c r="U187" s="48">
        <f t="shared" si="158"/>
        <v>5.0599999999999999E-2</v>
      </c>
    </row>
    <row r="188" spans="1:21" ht="38.25" x14ac:dyDescent="0.2">
      <c r="A188" s="66"/>
      <c r="B188" s="67">
        <v>182</v>
      </c>
      <c r="C188" s="21" t="s">
        <v>266</v>
      </c>
      <c r="D188" s="82">
        <v>2.8</v>
      </c>
      <c r="E188" s="86">
        <v>0.34</v>
      </c>
      <c r="F188" s="68">
        <f t="shared" si="144"/>
        <v>1.3719999999999999</v>
      </c>
      <c r="G188" s="48">
        <f t="shared" si="145"/>
        <v>7.4800000000000005E-2</v>
      </c>
      <c r="H188" s="48">
        <f t="shared" si="146"/>
        <v>2.8</v>
      </c>
      <c r="I188" s="48">
        <f t="shared" si="147"/>
        <v>8.5000000000000006E-2</v>
      </c>
      <c r="J188" s="48">
        <f t="shared" si="148"/>
        <v>2.8</v>
      </c>
      <c r="K188" s="48">
        <v>0.45</v>
      </c>
      <c r="L188" s="48">
        <f t="shared" si="149"/>
        <v>2.8</v>
      </c>
      <c r="M188" s="48">
        <f t="shared" si="150"/>
        <v>0.10200000000000001</v>
      </c>
      <c r="N188" s="48">
        <f t="shared" si="151"/>
        <v>2.8</v>
      </c>
      <c r="O188" s="48">
        <f t="shared" si="152"/>
        <v>8.5000000000000006E-2</v>
      </c>
      <c r="P188" s="48">
        <f t="shared" si="153"/>
        <v>2.8</v>
      </c>
      <c r="Q188" s="48">
        <f t="shared" si="154"/>
        <v>8.5000000000000006E-2</v>
      </c>
      <c r="R188" s="48">
        <f t="shared" si="155"/>
        <v>1.9999999999999998</v>
      </c>
      <c r="S188" s="48">
        <f t="shared" si="156"/>
        <v>8.5000000000000006E-2</v>
      </c>
      <c r="T188" s="68">
        <f t="shared" si="157"/>
        <v>1.3719999999999999</v>
      </c>
      <c r="U188" s="48">
        <f t="shared" si="158"/>
        <v>7.4800000000000005E-2</v>
      </c>
    </row>
    <row r="189" spans="1:21" ht="38.25" x14ac:dyDescent="0.2">
      <c r="A189" s="66"/>
      <c r="B189" s="67">
        <v>183</v>
      </c>
      <c r="C189" s="21" t="s">
        <v>107</v>
      </c>
      <c r="D189" s="82">
        <v>1.79</v>
      </c>
      <c r="E189" s="86">
        <v>0.28000000000000003</v>
      </c>
      <c r="F189" s="68">
        <f t="shared" si="144"/>
        <v>0.87709999999999999</v>
      </c>
      <c r="G189" s="48">
        <f t="shared" si="145"/>
        <v>6.1600000000000009E-2</v>
      </c>
      <c r="H189" s="48">
        <f t="shared" si="146"/>
        <v>1.79</v>
      </c>
      <c r="I189" s="48">
        <f t="shared" si="147"/>
        <v>7.0000000000000007E-2</v>
      </c>
      <c r="J189" s="48">
        <f t="shared" si="148"/>
        <v>1.79</v>
      </c>
      <c r="K189" s="48">
        <v>0.45</v>
      </c>
      <c r="L189" s="48">
        <f t="shared" si="149"/>
        <v>1.79</v>
      </c>
      <c r="M189" s="48">
        <f t="shared" si="150"/>
        <v>8.4000000000000005E-2</v>
      </c>
      <c r="N189" s="48">
        <f t="shared" si="151"/>
        <v>1.79</v>
      </c>
      <c r="O189" s="48">
        <f t="shared" si="152"/>
        <v>7.0000000000000007E-2</v>
      </c>
      <c r="P189" s="48">
        <f t="shared" si="153"/>
        <v>1.79</v>
      </c>
      <c r="Q189" s="48">
        <f t="shared" si="154"/>
        <v>7.0000000000000007E-2</v>
      </c>
      <c r="R189" s="48">
        <f t="shared" si="155"/>
        <v>0.99</v>
      </c>
      <c r="S189" s="48">
        <f t="shared" si="156"/>
        <v>7.0000000000000007E-2</v>
      </c>
      <c r="T189" s="68">
        <f t="shared" si="157"/>
        <v>0.87709999999999999</v>
      </c>
      <c r="U189" s="48">
        <f t="shared" si="158"/>
        <v>6.1600000000000009E-2</v>
      </c>
    </row>
    <row r="190" spans="1:21" ht="38.25" x14ac:dyDescent="0.2">
      <c r="A190" s="20">
        <v>0.22</v>
      </c>
      <c r="B190" s="67">
        <v>184</v>
      </c>
      <c r="C190" s="21" t="s">
        <v>106</v>
      </c>
      <c r="D190" s="82">
        <v>1.8</v>
      </c>
      <c r="E190" s="86">
        <v>0.28999999999999998</v>
      </c>
      <c r="F190" s="68">
        <f t="shared" si="144"/>
        <v>0.88200000000000001</v>
      </c>
      <c r="G190" s="48">
        <f t="shared" si="145"/>
        <v>6.3799999999999996E-2</v>
      </c>
      <c r="H190" s="48">
        <f t="shared" si="146"/>
        <v>1.8</v>
      </c>
      <c r="I190" s="48">
        <f t="shared" si="147"/>
        <v>7.2499999999999995E-2</v>
      </c>
      <c r="J190" s="48">
        <f t="shared" si="148"/>
        <v>1.8</v>
      </c>
      <c r="K190" s="48">
        <v>0.45</v>
      </c>
      <c r="L190" s="48">
        <f t="shared" si="149"/>
        <v>1.8</v>
      </c>
      <c r="M190" s="48">
        <f t="shared" si="150"/>
        <v>8.6999999999999994E-2</v>
      </c>
      <c r="N190" s="48">
        <f t="shared" si="151"/>
        <v>1.8</v>
      </c>
      <c r="O190" s="48">
        <f t="shared" si="152"/>
        <v>7.2499999999999995E-2</v>
      </c>
      <c r="P190" s="48">
        <f t="shared" si="153"/>
        <v>1.8</v>
      </c>
      <c r="Q190" s="48">
        <f t="shared" si="154"/>
        <v>7.2499999999999995E-2</v>
      </c>
      <c r="R190" s="48">
        <f t="shared" si="155"/>
        <v>1</v>
      </c>
      <c r="S190" s="48">
        <f t="shared" si="156"/>
        <v>7.2499999999999995E-2</v>
      </c>
      <c r="T190" s="68">
        <f t="shared" si="157"/>
        <v>0.88200000000000001</v>
      </c>
      <c r="U190" s="48">
        <f t="shared" si="158"/>
        <v>6.3799999999999996E-2</v>
      </c>
    </row>
    <row r="191" spans="1:21" ht="38.25" x14ac:dyDescent="0.2">
      <c r="A191" s="20"/>
      <c r="B191" s="67">
        <v>185</v>
      </c>
      <c r="C191" s="21" t="s">
        <v>105</v>
      </c>
      <c r="D191" s="82">
        <v>1.8</v>
      </c>
      <c r="E191" s="86">
        <v>0.36</v>
      </c>
      <c r="F191" s="68">
        <f t="shared" si="144"/>
        <v>0.88200000000000001</v>
      </c>
      <c r="G191" s="48">
        <f t="shared" si="145"/>
        <v>7.9199999999999993E-2</v>
      </c>
      <c r="H191" s="48">
        <f t="shared" si="146"/>
        <v>1.8</v>
      </c>
      <c r="I191" s="48">
        <f t="shared" si="147"/>
        <v>0.09</v>
      </c>
      <c r="J191" s="48">
        <f t="shared" si="148"/>
        <v>1.8</v>
      </c>
      <c r="K191" s="48">
        <v>0.45</v>
      </c>
      <c r="L191" s="48">
        <f t="shared" si="149"/>
        <v>1.8</v>
      </c>
      <c r="M191" s="48">
        <f t="shared" si="150"/>
        <v>0.108</v>
      </c>
      <c r="N191" s="48">
        <f t="shared" si="151"/>
        <v>1.8</v>
      </c>
      <c r="O191" s="48">
        <f t="shared" si="152"/>
        <v>0.09</v>
      </c>
      <c r="P191" s="48">
        <f t="shared" si="153"/>
        <v>1.8</v>
      </c>
      <c r="Q191" s="48">
        <f t="shared" si="154"/>
        <v>0.09</v>
      </c>
      <c r="R191" s="48">
        <f t="shared" si="155"/>
        <v>1</v>
      </c>
      <c r="S191" s="48">
        <f t="shared" si="156"/>
        <v>0.09</v>
      </c>
      <c r="T191" s="68">
        <f t="shared" si="157"/>
        <v>0.88200000000000001</v>
      </c>
      <c r="U191" s="48">
        <f t="shared" si="158"/>
        <v>7.9199999999999993E-2</v>
      </c>
    </row>
    <row r="192" spans="1:21" ht="38.25" x14ac:dyDescent="0.2">
      <c r="A192" s="20"/>
      <c r="B192" s="67">
        <v>186</v>
      </c>
      <c r="C192" s="21" t="s">
        <v>104</v>
      </c>
      <c r="D192" s="82">
        <v>1.8</v>
      </c>
      <c r="E192" s="86">
        <v>0.44</v>
      </c>
      <c r="F192" s="68">
        <f t="shared" si="144"/>
        <v>0.88200000000000001</v>
      </c>
      <c r="G192" s="48">
        <f t="shared" si="145"/>
        <v>9.6799999999999997E-2</v>
      </c>
      <c r="H192" s="48">
        <f t="shared" si="146"/>
        <v>1.8</v>
      </c>
      <c r="I192" s="48">
        <f t="shared" si="147"/>
        <v>0.11</v>
      </c>
      <c r="J192" s="48">
        <f t="shared" si="148"/>
        <v>1.8</v>
      </c>
      <c r="K192" s="48">
        <v>0.45</v>
      </c>
      <c r="L192" s="48">
        <f t="shared" si="149"/>
        <v>1.8</v>
      </c>
      <c r="M192" s="48">
        <f t="shared" si="150"/>
        <v>0.13200000000000001</v>
      </c>
      <c r="N192" s="48">
        <f t="shared" si="151"/>
        <v>1.8</v>
      </c>
      <c r="O192" s="48">
        <f t="shared" si="152"/>
        <v>0.11</v>
      </c>
      <c r="P192" s="48">
        <f t="shared" si="153"/>
        <v>1.8</v>
      </c>
      <c r="Q192" s="48">
        <f t="shared" si="154"/>
        <v>0.11</v>
      </c>
      <c r="R192" s="48">
        <f t="shared" si="155"/>
        <v>1</v>
      </c>
      <c r="S192" s="48">
        <f t="shared" si="156"/>
        <v>0.11</v>
      </c>
      <c r="T192" s="68">
        <f t="shared" si="157"/>
        <v>0.88200000000000001</v>
      </c>
      <c r="U192" s="48">
        <f t="shared" si="158"/>
        <v>9.6799999999999997E-2</v>
      </c>
    </row>
    <row r="193" spans="1:21" ht="38.25" x14ac:dyDescent="0.2">
      <c r="A193" s="20"/>
      <c r="B193" s="67">
        <v>187</v>
      </c>
      <c r="C193" s="21" t="s">
        <v>231</v>
      </c>
      <c r="D193" s="82">
        <v>1.8</v>
      </c>
      <c r="E193" s="86">
        <v>0.23</v>
      </c>
      <c r="F193" s="68">
        <f t="shared" si="144"/>
        <v>0.88200000000000001</v>
      </c>
      <c r="G193" s="48">
        <f t="shared" si="145"/>
        <v>5.0599999999999999E-2</v>
      </c>
      <c r="H193" s="48">
        <f t="shared" si="146"/>
        <v>1.8</v>
      </c>
      <c r="I193" s="48">
        <f t="shared" si="147"/>
        <v>5.7500000000000002E-2</v>
      </c>
      <c r="J193" s="48">
        <f t="shared" si="148"/>
        <v>1.8</v>
      </c>
      <c r="K193" s="48">
        <v>0.45</v>
      </c>
      <c r="L193" s="48">
        <f t="shared" si="149"/>
        <v>1.8</v>
      </c>
      <c r="M193" s="48">
        <f t="shared" si="150"/>
        <v>6.9000000000000006E-2</v>
      </c>
      <c r="N193" s="48">
        <f t="shared" si="151"/>
        <v>1.8</v>
      </c>
      <c r="O193" s="48">
        <f t="shared" si="152"/>
        <v>5.7500000000000002E-2</v>
      </c>
      <c r="P193" s="48">
        <f t="shared" si="153"/>
        <v>1.8</v>
      </c>
      <c r="Q193" s="48">
        <f t="shared" si="154"/>
        <v>5.7500000000000002E-2</v>
      </c>
      <c r="R193" s="48">
        <f t="shared" si="155"/>
        <v>1</v>
      </c>
      <c r="S193" s="48">
        <f t="shared" si="156"/>
        <v>5.7500000000000002E-2</v>
      </c>
      <c r="T193" s="68">
        <f t="shared" si="157"/>
        <v>0.88200000000000001</v>
      </c>
      <c r="U193" s="48">
        <f t="shared" si="158"/>
        <v>5.0599999999999999E-2</v>
      </c>
    </row>
    <row r="194" spans="1:21" ht="38.25" x14ac:dyDescent="0.2">
      <c r="A194" s="20">
        <v>0.32</v>
      </c>
      <c r="B194" s="67">
        <v>188</v>
      </c>
      <c r="C194" s="21" t="s">
        <v>103</v>
      </c>
      <c r="D194" s="82">
        <v>1.8</v>
      </c>
      <c r="E194" s="86">
        <v>0.25</v>
      </c>
      <c r="F194" s="68">
        <f t="shared" si="144"/>
        <v>0.88200000000000001</v>
      </c>
      <c r="G194" s="48">
        <f t="shared" si="145"/>
        <v>5.5E-2</v>
      </c>
      <c r="H194" s="48">
        <f t="shared" si="146"/>
        <v>1.8</v>
      </c>
      <c r="I194" s="48">
        <f t="shared" si="147"/>
        <v>6.25E-2</v>
      </c>
      <c r="J194" s="48">
        <f t="shared" si="148"/>
        <v>1.8</v>
      </c>
      <c r="K194" s="48">
        <v>0.45</v>
      </c>
      <c r="L194" s="48">
        <f t="shared" si="149"/>
        <v>1.8</v>
      </c>
      <c r="M194" s="48">
        <f t="shared" si="150"/>
        <v>7.4999999999999997E-2</v>
      </c>
      <c r="N194" s="48">
        <f t="shared" si="151"/>
        <v>1.8</v>
      </c>
      <c r="O194" s="48">
        <f t="shared" si="152"/>
        <v>6.25E-2</v>
      </c>
      <c r="P194" s="48">
        <f t="shared" si="153"/>
        <v>1.8</v>
      </c>
      <c r="Q194" s="48">
        <f t="shared" si="154"/>
        <v>6.25E-2</v>
      </c>
      <c r="R194" s="48">
        <f t="shared" si="155"/>
        <v>1</v>
      </c>
      <c r="S194" s="48">
        <f t="shared" si="156"/>
        <v>6.25E-2</v>
      </c>
      <c r="T194" s="68">
        <f t="shared" si="157"/>
        <v>0.88200000000000001</v>
      </c>
      <c r="U194" s="48">
        <f t="shared" si="158"/>
        <v>5.5E-2</v>
      </c>
    </row>
    <row r="195" spans="1:21" ht="38.25" x14ac:dyDescent="0.2">
      <c r="A195" s="20">
        <v>0.25</v>
      </c>
      <c r="B195" s="67">
        <v>189</v>
      </c>
      <c r="C195" s="21" t="s">
        <v>102</v>
      </c>
      <c r="D195" s="82">
        <v>1.8</v>
      </c>
      <c r="E195" s="86">
        <v>0.25</v>
      </c>
      <c r="F195" s="68">
        <f t="shared" si="144"/>
        <v>0.88200000000000001</v>
      </c>
      <c r="G195" s="48">
        <f t="shared" si="145"/>
        <v>5.5E-2</v>
      </c>
      <c r="H195" s="48">
        <f t="shared" si="146"/>
        <v>1.8</v>
      </c>
      <c r="I195" s="48">
        <f t="shared" si="147"/>
        <v>6.25E-2</v>
      </c>
      <c r="J195" s="48">
        <f t="shared" si="148"/>
        <v>1.8</v>
      </c>
      <c r="K195" s="48">
        <v>0.45</v>
      </c>
      <c r="L195" s="48">
        <f t="shared" si="149"/>
        <v>1.8</v>
      </c>
      <c r="M195" s="48">
        <f t="shared" si="150"/>
        <v>7.4999999999999997E-2</v>
      </c>
      <c r="N195" s="48">
        <f t="shared" si="151"/>
        <v>1.8</v>
      </c>
      <c r="O195" s="48">
        <f t="shared" si="152"/>
        <v>6.25E-2</v>
      </c>
      <c r="P195" s="48">
        <f t="shared" si="153"/>
        <v>1.8</v>
      </c>
      <c r="Q195" s="48">
        <f t="shared" si="154"/>
        <v>6.25E-2</v>
      </c>
      <c r="R195" s="48">
        <f t="shared" si="155"/>
        <v>1</v>
      </c>
      <c r="S195" s="48">
        <f t="shared" si="156"/>
        <v>6.25E-2</v>
      </c>
      <c r="T195" s="68">
        <f t="shared" si="157"/>
        <v>0.88200000000000001</v>
      </c>
      <c r="U195" s="48">
        <f t="shared" si="158"/>
        <v>5.5E-2</v>
      </c>
    </row>
    <row r="196" spans="1:21" ht="38.25" x14ac:dyDescent="0.2">
      <c r="A196" s="20"/>
      <c r="B196" s="67">
        <v>190</v>
      </c>
      <c r="C196" s="21" t="s">
        <v>232</v>
      </c>
      <c r="D196" s="82">
        <v>1.6</v>
      </c>
      <c r="E196" s="86">
        <v>0.24</v>
      </c>
      <c r="F196" s="68">
        <f t="shared" si="144"/>
        <v>0.78400000000000003</v>
      </c>
      <c r="G196" s="48">
        <f t="shared" si="145"/>
        <v>5.28E-2</v>
      </c>
      <c r="H196" s="48">
        <f t="shared" si="146"/>
        <v>1.6</v>
      </c>
      <c r="I196" s="48">
        <f t="shared" si="147"/>
        <v>0.06</v>
      </c>
      <c r="J196" s="48">
        <f t="shared" si="148"/>
        <v>1.6</v>
      </c>
      <c r="K196" s="48">
        <v>0.45</v>
      </c>
      <c r="L196" s="48">
        <f t="shared" si="149"/>
        <v>1.6</v>
      </c>
      <c r="M196" s="48">
        <f t="shared" si="150"/>
        <v>7.1999999999999995E-2</v>
      </c>
      <c r="N196" s="48">
        <f t="shared" si="151"/>
        <v>1.6</v>
      </c>
      <c r="O196" s="48">
        <f t="shared" si="152"/>
        <v>0.06</v>
      </c>
      <c r="P196" s="48">
        <f t="shared" si="153"/>
        <v>1.6</v>
      </c>
      <c r="Q196" s="48">
        <f t="shared" si="154"/>
        <v>0.06</v>
      </c>
      <c r="R196" s="48">
        <f t="shared" si="155"/>
        <v>0.8</v>
      </c>
      <c r="S196" s="48">
        <f t="shared" si="156"/>
        <v>0.06</v>
      </c>
      <c r="T196" s="68">
        <f t="shared" si="157"/>
        <v>0.78400000000000003</v>
      </c>
      <c r="U196" s="48">
        <f t="shared" si="158"/>
        <v>5.28E-2</v>
      </c>
    </row>
    <row r="197" spans="1:21" ht="51" x14ac:dyDescent="0.2">
      <c r="A197" s="66">
        <v>0.69</v>
      </c>
      <c r="B197" s="67">
        <v>191</v>
      </c>
      <c r="C197" s="21" t="s">
        <v>101</v>
      </c>
      <c r="D197" s="82">
        <v>1.57</v>
      </c>
      <c r="E197" s="86">
        <v>0.26</v>
      </c>
      <c r="F197" s="68">
        <f t="shared" si="144"/>
        <v>0.76929999999999998</v>
      </c>
      <c r="G197" s="48">
        <f t="shared" si="145"/>
        <v>5.7200000000000001E-2</v>
      </c>
      <c r="H197" s="48">
        <f t="shared" si="146"/>
        <v>1.57</v>
      </c>
      <c r="I197" s="48">
        <f t="shared" si="147"/>
        <v>6.5000000000000002E-2</v>
      </c>
      <c r="J197" s="48">
        <f t="shared" si="148"/>
        <v>1.57</v>
      </c>
      <c r="K197" s="48">
        <v>0.45</v>
      </c>
      <c r="L197" s="48">
        <f t="shared" si="149"/>
        <v>1.57</v>
      </c>
      <c r="M197" s="48">
        <f t="shared" si="150"/>
        <v>7.8E-2</v>
      </c>
      <c r="N197" s="48">
        <f t="shared" si="151"/>
        <v>1.57</v>
      </c>
      <c r="O197" s="48">
        <f t="shared" si="152"/>
        <v>6.5000000000000002E-2</v>
      </c>
      <c r="P197" s="48">
        <f t="shared" si="153"/>
        <v>1.57</v>
      </c>
      <c r="Q197" s="48">
        <f t="shared" si="154"/>
        <v>6.5000000000000002E-2</v>
      </c>
      <c r="R197" s="48">
        <f t="shared" si="155"/>
        <v>0.77</v>
      </c>
      <c r="S197" s="48">
        <f t="shared" si="156"/>
        <v>6.5000000000000002E-2</v>
      </c>
      <c r="T197" s="68">
        <f t="shared" si="157"/>
        <v>0.76929999999999998</v>
      </c>
      <c r="U197" s="48">
        <f t="shared" si="158"/>
        <v>5.7200000000000001E-2</v>
      </c>
    </row>
    <row r="198" spans="1:21" ht="51" x14ac:dyDescent="0.2">
      <c r="A198" s="66">
        <v>0.66</v>
      </c>
      <c r="B198" s="67">
        <v>192</v>
      </c>
      <c r="C198" s="21" t="s">
        <v>100</v>
      </c>
      <c r="D198" s="82">
        <v>1.57</v>
      </c>
      <c r="E198" s="86">
        <v>0.31</v>
      </c>
      <c r="F198" s="68">
        <f t="shared" si="144"/>
        <v>0.76929999999999998</v>
      </c>
      <c r="G198" s="48">
        <f t="shared" si="145"/>
        <v>6.8199999999999997E-2</v>
      </c>
      <c r="H198" s="48">
        <f t="shared" si="146"/>
        <v>1.57</v>
      </c>
      <c r="I198" s="48">
        <f t="shared" si="147"/>
        <v>7.7499999999999999E-2</v>
      </c>
      <c r="J198" s="48">
        <f t="shared" si="148"/>
        <v>1.57</v>
      </c>
      <c r="K198" s="48">
        <v>0.45</v>
      </c>
      <c r="L198" s="48">
        <f t="shared" si="149"/>
        <v>1.57</v>
      </c>
      <c r="M198" s="48">
        <f t="shared" si="150"/>
        <v>9.2999999999999999E-2</v>
      </c>
      <c r="N198" s="48">
        <f t="shared" si="151"/>
        <v>1.57</v>
      </c>
      <c r="O198" s="48">
        <f t="shared" si="152"/>
        <v>7.7499999999999999E-2</v>
      </c>
      <c r="P198" s="48">
        <f t="shared" si="153"/>
        <v>1.57</v>
      </c>
      <c r="Q198" s="48">
        <f t="shared" si="154"/>
        <v>7.7499999999999999E-2</v>
      </c>
      <c r="R198" s="48">
        <f t="shared" si="155"/>
        <v>0.77</v>
      </c>
      <c r="S198" s="48">
        <f t="shared" si="156"/>
        <v>7.7499999999999999E-2</v>
      </c>
      <c r="T198" s="68">
        <f t="shared" si="157"/>
        <v>0.76929999999999998</v>
      </c>
      <c r="U198" s="48">
        <f t="shared" si="158"/>
        <v>6.8199999999999997E-2</v>
      </c>
    </row>
    <row r="199" spans="1:21" ht="51" x14ac:dyDescent="0.2">
      <c r="A199" s="66">
        <v>0.48</v>
      </c>
      <c r="B199" s="67">
        <v>193</v>
      </c>
      <c r="C199" s="21" t="s">
        <v>99</v>
      </c>
      <c r="D199" s="82">
        <v>1.57</v>
      </c>
      <c r="E199" s="86">
        <v>0.35</v>
      </c>
      <c r="F199" s="68">
        <f t="shared" si="144"/>
        <v>0.76929999999999998</v>
      </c>
      <c r="G199" s="48">
        <f t="shared" si="145"/>
        <v>7.6999999999999999E-2</v>
      </c>
      <c r="H199" s="48">
        <f t="shared" si="146"/>
        <v>1.57</v>
      </c>
      <c r="I199" s="48">
        <f t="shared" si="147"/>
        <v>8.7499999999999994E-2</v>
      </c>
      <c r="J199" s="48">
        <f t="shared" si="148"/>
        <v>1.57</v>
      </c>
      <c r="K199" s="48">
        <v>0.45</v>
      </c>
      <c r="L199" s="48">
        <f t="shared" si="149"/>
        <v>1.57</v>
      </c>
      <c r="M199" s="48">
        <f t="shared" si="150"/>
        <v>0.105</v>
      </c>
      <c r="N199" s="48">
        <f t="shared" si="151"/>
        <v>1.57</v>
      </c>
      <c r="O199" s="48">
        <f t="shared" si="152"/>
        <v>8.7499999999999994E-2</v>
      </c>
      <c r="P199" s="48">
        <f t="shared" si="153"/>
        <v>1.57</v>
      </c>
      <c r="Q199" s="48">
        <f t="shared" si="154"/>
        <v>8.7499999999999994E-2</v>
      </c>
      <c r="R199" s="48">
        <f t="shared" si="155"/>
        <v>0.77</v>
      </c>
      <c r="S199" s="48">
        <f t="shared" si="156"/>
        <v>8.7499999999999994E-2</v>
      </c>
      <c r="T199" s="68">
        <f t="shared" si="157"/>
        <v>0.76929999999999998</v>
      </c>
      <c r="U199" s="48">
        <f t="shared" si="158"/>
        <v>7.6999999999999999E-2</v>
      </c>
    </row>
    <row r="200" spans="1:21" ht="51" x14ac:dyDescent="0.2">
      <c r="A200" s="66">
        <v>0.39</v>
      </c>
      <c r="B200" s="67">
        <v>194</v>
      </c>
      <c r="C200" s="21" t="s">
        <v>98</v>
      </c>
      <c r="D200" s="82">
        <v>1.57</v>
      </c>
      <c r="E200" s="86">
        <v>0.23</v>
      </c>
      <c r="F200" s="68">
        <f t="shared" si="144"/>
        <v>0.76929999999999998</v>
      </c>
      <c r="G200" s="48">
        <f t="shared" si="145"/>
        <v>5.0599999999999999E-2</v>
      </c>
      <c r="H200" s="48">
        <f t="shared" si="146"/>
        <v>1.57</v>
      </c>
      <c r="I200" s="48">
        <f t="shared" si="147"/>
        <v>5.7500000000000002E-2</v>
      </c>
      <c r="J200" s="48">
        <f t="shared" si="148"/>
        <v>1.57</v>
      </c>
      <c r="K200" s="48">
        <v>0.45</v>
      </c>
      <c r="L200" s="48">
        <f t="shared" si="149"/>
        <v>1.57</v>
      </c>
      <c r="M200" s="48">
        <f t="shared" si="150"/>
        <v>6.9000000000000006E-2</v>
      </c>
      <c r="N200" s="48">
        <f t="shared" si="151"/>
        <v>1.57</v>
      </c>
      <c r="O200" s="48">
        <f t="shared" si="152"/>
        <v>5.7500000000000002E-2</v>
      </c>
      <c r="P200" s="48">
        <f t="shared" si="153"/>
        <v>1.57</v>
      </c>
      <c r="Q200" s="48">
        <f t="shared" si="154"/>
        <v>5.7500000000000002E-2</v>
      </c>
      <c r="R200" s="48">
        <f t="shared" si="155"/>
        <v>0.77</v>
      </c>
      <c r="S200" s="48">
        <f t="shared" si="156"/>
        <v>5.7500000000000002E-2</v>
      </c>
      <c r="T200" s="68">
        <f t="shared" si="157"/>
        <v>0.76929999999999998</v>
      </c>
      <c r="U200" s="48">
        <f t="shared" si="158"/>
        <v>5.0599999999999999E-2</v>
      </c>
    </row>
    <row r="201" spans="1:21" ht="51" x14ac:dyDescent="0.2">
      <c r="A201" s="66">
        <v>0.52</v>
      </c>
      <c r="B201" s="67">
        <v>195</v>
      </c>
      <c r="C201" s="21" t="s">
        <v>97</v>
      </c>
      <c r="D201" s="82">
        <v>1.64</v>
      </c>
      <c r="E201" s="86">
        <v>0.19</v>
      </c>
      <c r="F201" s="68">
        <f t="shared" si="144"/>
        <v>0.80359999999999998</v>
      </c>
      <c r="G201" s="48">
        <f t="shared" si="145"/>
        <v>4.1800000000000004E-2</v>
      </c>
      <c r="H201" s="48">
        <f t="shared" si="146"/>
        <v>1.64</v>
      </c>
      <c r="I201" s="48">
        <f t="shared" si="147"/>
        <v>4.7500000000000001E-2</v>
      </c>
      <c r="J201" s="48">
        <f t="shared" si="148"/>
        <v>1.64</v>
      </c>
      <c r="K201" s="48">
        <v>0.45</v>
      </c>
      <c r="L201" s="48">
        <f t="shared" si="149"/>
        <v>1.64</v>
      </c>
      <c r="M201" s="48">
        <f t="shared" si="150"/>
        <v>5.6999999999999995E-2</v>
      </c>
      <c r="N201" s="48">
        <f t="shared" si="151"/>
        <v>1.64</v>
      </c>
      <c r="O201" s="48">
        <f t="shared" si="152"/>
        <v>4.7500000000000001E-2</v>
      </c>
      <c r="P201" s="48">
        <f t="shared" si="153"/>
        <v>1.64</v>
      </c>
      <c r="Q201" s="48">
        <f t="shared" si="154"/>
        <v>4.7500000000000001E-2</v>
      </c>
      <c r="R201" s="48">
        <f t="shared" si="155"/>
        <v>0.83999999999999986</v>
      </c>
      <c r="S201" s="48">
        <f t="shared" si="156"/>
        <v>4.7500000000000001E-2</v>
      </c>
      <c r="T201" s="68">
        <f t="shared" si="157"/>
        <v>0.80359999999999998</v>
      </c>
      <c r="U201" s="48">
        <f t="shared" si="158"/>
        <v>4.1800000000000004E-2</v>
      </c>
    </row>
    <row r="202" spans="1:21" ht="51" x14ac:dyDescent="0.2">
      <c r="A202" s="66">
        <v>0.45</v>
      </c>
      <c r="B202" s="67">
        <v>196</v>
      </c>
      <c r="C202" s="21" t="s">
        <v>96</v>
      </c>
      <c r="D202" s="82">
        <v>1.59</v>
      </c>
      <c r="E202" s="86">
        <v>0.27</v>
      </c>
      <c r="F202" s="68">
        <f t="shared" si="144"/>
        <v>0.77910000000000001</v>
      </c>
      <c r="G202" s="48">
        <f t="shared" si="145"/>
        <v>5.9400000000000001E-2</v>
      </c>
      <c r="H202" s="48">
        <f t="shared" si="146"/>
        <v>1.59</v>
      </c>
      <c r="I202" s="48">
        <f t="shared" si="147"/>
        <v>6.7500000000000004E-2</v>
      </c>
      <c r="J202" s="48">
        <f t="shared" si="148"/>
        <v>1.59</v>
      </c>
      <c r="K202" s="48">
        <v>0.45</v>
      </c>
      <c r="L202" s="48">
        <f t="shared" si="149"/>
        <v>1.59</v>
      </c>
      <c r="M202" s="48">
        <f t="shared" si="150"/>
        <v>8.1000000000000003E-2</v>
      </c>
      <c r="N202" s="48">
        <f t="shared" si="151"/>
        <v>1.59</v>
      </c>
      <c r="O202" s="48">
        <f t="shared" si="152"/>
        <v>6.7500000000000004E-2</v>
      </c>
      <c r="P202" s="48">
        <f t="shared" si="153"/>
        <v>1.59</v>
      </c>
      <c r="Q202" s="48">
        <f t="shared" si="154"/>
        <v>6.7500000000000004E-2</v>
      </c>
      <c r="R202" s="48">
        <f t="shared" si="155"/>
        <v>0.79</v>
      </c>
      <c r="S202" s="48">
        <f t="shared" si="156"/>
        <v>6.7500000000000004E-2</v>
      </c>
      <c r="T202" s="68">
        <f t="shared" si="157"/>
        <v>0.77910000000000001</v>
      </c>
      <c r="U202" s="48">
        <f t="shared" si="158"/>
        <v>5.9400000000000001E-2</v>
      </c>
    </row>
    <row r="203" spans="1:21" ht="51" x14ac:dyDescent="0.2">
      <c r="A203" s="66">
        <v>0.48</v>
      </c>
      <c r="B203" s="67">
        <v>197</v>
      </c>
      <c r="C203" s="21" t="s">
        <v>95</v>
      </c>
      <c r="D203" s="82">
        <v>1.59</v>
      </c>
      <c r="E203" s="86">
        <v>0.23</v>
      </c>
      <c r="F203" s="68">
        <f t="shared" si="144"/>
        <v>0.77910000000000001</v>
      </c>
      <c r="G203" s="48">
        <f t="shared" si="145"/>
        <v>5.0599999999999999E-2</v>
      </c>
      <c r="H203" s="48">
        <f t="shared" si="146"/>
        <v>1.59</v>
      </c>
      <c r="I203" s="48">
        <f t="shared" si="147"/>
        <v>5.7500000000000002E-2</v>
      </c>
      <c r="J203" s="48">
        <f t="shared" si="148"/>
        <v>1.59</v>
      </c>
      <c r="K203" s="48">
        <v>0.45</v>
      </c>
      <c r="L203" s="48">
        <f t="shared" si="149"/>
        <v>1.59</v>
      </c>
      <c r="M203" s="48">
        <f t="shared" si="150"/>
        <v>6.9000000000000006E-2</v>
      </c>
      <c r="N203" s="48">
        <f t="shared" si="151"/>
        <v>1.59</v>
      </c>
      <c r="O203" s="48">
        <f t="shared" si="152"/>
        <v>5.7500000000000002E-2</v>
      </c>
      <c r="P203" s="48">
        <f t="shared" si="153"/>
        <v>1.59</v>
      </c>
      <c r="Q203" s="48">
        <f t="shared" si="154"/>
        <v>5.7500000000000002E-2</v>
      </c>
      <c r="R203" s="48">
        <f t="shared" si="155"/>
        <v>0.79</v>
      </c>
      <c r="S203" s="48">
        <f t="shared" si="156"/>
        <v>5.7500000000000002E-2</v>
      </c>
      <c r="T203" s="68">
        <f t="shared" si="157"/>
        <v>0.77910000000000001</v>
      </c>
      <c r="U203" s="48">
        <f t="shared" si="158"/>
        <v>5.0599999999999999E-2</v>
      </c>
    </row>
    <row r="204" spans="1:21" ht="51" x14ac:dyDescent="0.2">
      <c r="A204" s="66">
        <v>0.45</v>
      </c>
      <c r="B204" s="67">
        <v>198</v>
      </c>
      <c r="C204" s="21" t="s">
        <v>304</v>
      </c>
      <c r="D204" s="82">
        <v>1.65</v>
      </c>
      <c r="E204" s="87">
        <v>0.22</v>
      </c>
      <c r="F204" s="68">
        <f t="shared" si="144"/>
        <v>0.8085</v>
      </c>
      <c r="G204" s="48">
        <f t="shared" si="145"/>
        <v>4.8399999999999999E-2</v>
      </c>
      <c r="H204" s="48">
        <f t="shared" si="146"/>
        <v>1.65</v>
      </c>
      <c r="I204" s="48">
        <f t="shared" si="147"/>
        <v>5.5E-2</v>
      </c>
      <c r="J204" s="48">
        <f t="shared" si="148"/>
        <v>1.65</v>
      </c>
      <c r="K204" s="48">
        <v>0.45</v>
      </c>
      <c r="L204" s="48">
        <f t="shared" si="149"/>
        <v>1.65</v>
      </c>
      <c r="M204" s="48">
        <f t="shared" si="150"/>
        <v>6.6000000000000003E-2</v>
      </c>
      <c r="N204" s="48">
        <f t="shared" si="151"/>
        <v>1.65</v>
      </c>
      <c r="O204" s="48">
        <f t="shared" si="152"/>
        <v>5.5E-2</v>
      </c>
      <c r="P204" s="48">
        <f t="shared" si="153"/>
        <v>1.65</v>
      </c>
      <c r="Q204" s="48">
        <f t="shared" si="154"/>
        <v>5.5E-2</v>
      </c>
      <c r="R204" s="48">
        <f t="shared" si="155"/>
        <v>0.84999999999999987</v>
      </c>
      <c r="S204" s="48">
        <f t="shared" si="156"/>
        <v>5.5E-2</v>
      </c>
      <c r="T204" s="68">
        <f t="shared" si="157"/>
        <v>0.8085</v>
      </c>
      <c r="U204" s="48">
        <f t="shared" si="158"/>
        <v>4.8399999999999999E-2</v>
      </c>
    </row>
    <row r="205" spans="1:21" ht="51" x14ac:dyDescent="0.2">
      <c r="A205" s="66">
        <v>0.34</v>
      </c>
      <c r="B205" s="67">
        <v>199</v>
      </c>
      <c r="C205" s="21" t="s">
        <v>305</v>
      </c>
      <c r="D205" s="82">
        <v>1.6</v>
      </c>
      <c r="E205" s="87">
        <v>0.25</v>
      </c>
      <c r="F205" s="68">
        <f t="shared" si="144"/>
        <v>0.78400000000000003</v>
      </c>
      <c r="G205" s="48">
        <f t="shared" si="145"/>
        <v>5.5E-2</v>
      </c>
      <c r="H205" s="48">
        <f t="shared" si="146"/>
        <v>1.6</v>
      </c>
      <c r="I205" s="48">
        <f t="shared" si="147"/>
        <v>6.25E-2</v>
      </c>
      <c r="J205" s="48">
        <f t="shared" si="148"/>
        <v>1.6</v>
      </c>
      <c r="K205" s="48">
        <v>0.45</v>
      </c>
      <c r="L205" s="48">
        <f t="shared" si="149"/>
        <v>1.6</v>
      </c>
      <c r="M205" s="48">
        <f t="shared" si="150"/>
        <v>7.4999999999999997E-2</v>
      </c>
      <c r="N205" s="48">
        <f t="shared" si="151"/>
        <v>1.6</v>
      </c>
      <c r="O205" s="48">
        <f t="shared" si="152"/>
        <v>6.25E-2</v>
      </c>
      <c r="P205" s="48">
        <f t="shared" si="153"/>
        <v>1.6</v>
      </c>
      <c r="Q205" s="48">
        <f t="shared" si="154"/>
        <v>6.25E-2</v>
      </c>
      <c r="R205" s="48">
        <f t="shared" si="155"/>
        <v>0.8</v>
      </c>
      <c r="S205" s="48">
        <f t="shared" si="156"/>
        <v>6.25E-2</v>
      </c>
      <c r="T205" s="68">
        <f t="shared" si="157"/>
        <v>0.78400000000000003</v>
      </c>
      <c r="U205" s="48">
        <f t="shared" si="158"/>
        <v>5.5E-2</v>
      </c>
    </row>
    <row r="206" spans="1:21" ht="51" x14ac:dyDescent="0.2">
      <c r="A206" s="66">
        <v>0.35</v>
      </c>
      <c r="B206" s="67">
        <v>200</v>
      </c>
      <c r="C206" s="21" t="s">
        <v>306</v>
      </c>
      <c r="D206" s="82">
        <v>1.6</v>
      </c>
      <c r="E206" s="87">
        <v>0.3</v>
      </c>
      <c r="F206" s="68">
        <f t="shared" si="144"/>
        <v>0.78400000000000003</v>
      </c>
      <c r="G206" s="48">
        <f t="shared" si="145"/>
        <v>6.6000000000000003E-2</v>
      </c>
      <c r="H206" s="48">
        <f t="shared" si="146"/>
        <v>1.6</v>
      </c>
      <c r="I206" s="48">
        <f t="shared" si="147"/>
        <v>7.4999999999999997E-2</v>
      </c>
      <c r="J206" s="48">
        <f t="shared" si="148"/>
        <v>1.6</v>
      </c>
      <c r="K206" s="48">
        <v>0.45</v>
      </c>
      <c r="L206" s="48">
        <f t="shared" si="149"/>
        <v>1.6</v>
      </c>
      <c r="M206" s="48">
        <f t="shared" si="150"/>
        <v>0.09</v>
      </c>
      <c r="N206" s="48">
        <f t="shared" si="151"/>
        <v>1.6</v>
      </c>
      <c r="O206" s="48">
        <f t="shared" si="152"/>
        <v>7.4999999999999997E-2</v>
      </c>
      <c r="P206" s="48">
        <f t="shared" si="153"/>
        <v>1.6</v>
      </c>
      <c r="Q206" s="48">
        <f t="shared" si="154"/>
        <v>7.4999999999999997E-2</v>
      </c>
      <c r="R206" s="48">
        <f t="shared" si="155"/>
        <v>0.8</v>
      </c>
      <c r="S206" s="48">
        <f t="shared" si="156"/>
        <v>7.4999999999999997E-2</v>
      </c>
      <c r="T206" s="68">
        <f t="shared" si="157"/>
        <v>0.78400000000000003</v>
      </c>
      <c r="U206" s="48">
        <f t="shared" si="158"/>
        <v>6.6000000000000003E-2</v>
      </c>
    </row>
    <row r="207" spans="1:21" ht="51" x14ac:dyDescent="0.2">
      <c r="A207" s="66">
        <v>0.15</v>
      </c>
      <c r="B207" s="67">
        <v>201</v>
      </c>
      <c r="C207" s="21" t="s">
        <v>307</v>
      </c>
      <c r="D207" s="82">
        <v>1.65</v>
      </c>
      <c r="E207" s="87">
        <v>0.37</v>
      </c>
      <c r="F207" s="68">
        <f t="shared" si="144"/>
        <v>0.8085</v>
      </c>
      <c r="G207" s="48">
        <f t="shared" si="145"/>
        <v>8.14E-2</v>
      </c>
      <c r="H207" s="48">
        <f t="shared" si="146"/>
        <v>1.65</v>
      </c>
      <c r="I207" s="48">
        <f t="shared" si="147"/>
        <v>9.2499999999999999E-2</v>
      </c>
      <c r="J207" s="48">
        <f t="shared" si="148"/>
        <v>1.65</v>
      </c>
      <c r="K207" s="48">
        <v>0.45</v>
      </c>
      <c r="L207" s="48">
        <f t="shared" si="149"/>
        <v>1.65</v>
      </c>
      <c r="M207" s="48">
        <f t="shared" si="150"/>
        <v>0.111</v>
      </c>
      <c r="N207" s="48">
        <f t="shared" si="151"/>
        <v>1.65</v>
      </c>
      <c r="O207" s="48">
        <f t="shared" si="152"/>
        <v>9.2499999999999999E-2</v>
      </c>
      <c r="P207" s="48">
        <f t="shared" si="153"/>
        <v>1.65</v>
      </c>
      <c r="Q207" s="48">
        <f t="shared" si="154"/>
        <v>9.2499999999999999E-2</v>
      </c>
      <c r="R207" s="48">
        <f t="shared" si="155"/>
        <v>0.84999999999999987</v>
      </c>
      <c r="S207" s="48">
        <f t="shared" si="156"/>
        <v>9.2499999999999999E-2</v>
      </c>
      <c r="T207" s="68">
        <f t="shared" si="157"/>
        <v>0.8085</v>
      </c>
      <c r="U207" s="48">
        <f t="shared" si="158"/>
        <v>8.14E-2</v>
      </c>
    </row>
    <row r="208" spans="1:21" ht="51" x14ac:dyDescent="0.2">
      <c r="A208" s="66">
        <v>0.43</v>
      </c>
      <c r="B208" s="67">
        <v>202</v>
      </c>
      <c r="C208" s="21" t="s">
        <v>308</v>
      </c>
      <c r="D208" s="84">
        <v>1.6</v>
      </c>
      <c r="E208" s="87">
        <v>0.25</v>
      </c>
      <c r="F208" s="68">
        <f t="shared" si="144"/>
        <v>0.78400000000000003</v>
      </c>
      <c r="G208" s="48">
        <f t="shared" si="145"/>
        <v>5.5E-2</v>
      </c>
      <c r="H208" s="48">
        <f t="shared" si="146"/>
        <v>1.6</v>
      </c>
      <c r="I208" s="48">
        <f t="shared" si="147"/>
        <v>6.25E-2</v>
      </c>
      <c r="J208" s="48">
        <f t="shared" si="148"/>
        <v>1.6</v>
      </c>
      <c r="K208" s="48">
        <v>0.45</v>
      </c>
      <c r="L208" s="48">
        <f t="shared" si="149"/>
        <v>1.6</v>
      </c>
      <c r="M208" s="48">
        <f t="shared" si="150"/>
        <v>7.4999999999999997E-2</v>
      </c>
      <c r="N208" s="48">
        <f t="shared" si="151"/>
        <v>1.6</v>
      </c>
      <c r="O208" s="48">
        <f t="shared" si="152"/>
        <v>6.25E-2</v>
      </c>
      <c r="P208" s="48">
        <f t="shared" si="153"/>
        <v>1.6</v>
      </c>
      <c r="Q208" s="48">
        <f t="shared" si="154"/>
        <v>6.25E-2</v>
      </c>
      <c r="R208" s="48">
        <f t="shared" si="155"/>
        <v>0.8</v>
      </c>
      <c r="S208" s="48">
        <f t="shared" si="156"/>
        <v>6.25E-2</v>
      </c>
      <c r="T208" s="68">
        <f t="shared" si="157"/>
        <v>0.78400000000000003</v>
      </c>
      <c r="U208" s="48">
        <f t="shared" si="158"/>
        <v>5.5E-2</v>
      </c>
    </row>
    <row r="209" spans="1:23" ht="51" x14ac:dyDescent="0.2">
      <c r="A209" s="66"/>
      <c r="B209" s="67">
        <v>203</v>
      </c>
      <c r="C209" s="21" t="s">
        <v>233</v>
      </c>
      <c r="D209" s="82">
        <v>1.6</v>
      </c>
      <c r="E209" s="87">
        <v>0.2</v>
      </c>
      <c r="F209" s="68">
        <f t="shared" si="144"/>
        <v>0.78400000000000003</v>
      </c>
      <c r="G209" s="48">
        <f t="shared" si="145"/>
        <v>4.4000000000000004E-2</v>
      </c>
      <c r="H209" s="48">
        <f t="shared" si="146"/>
        <v>1.6</v>
      </c>
      <c r="I209" s="48">
        <f t="shared" si="147"/>
        <v>0.05</v>
      </c>
      <c r="J209" s="48">
        <f t="shared" si="148"/>
        <v>1.6</v>
      </c>
      <c r="K209" s="48">
        <v>0.45</v>
      </c>
      <c r="L209" s="48">
        <f t="shared" si="149"/>
        <v>1.6</v>
      </c>
      <c r="M209" s="48">
        <f t="shared" si="150"/>
        <v>0.06</v>
      </c>
      <c r="N209" s="48">
        <f t="shared" si="151"/>
        <v>1.6</v>
      </c>
      <c r="O209" s="48">
        <f t="shared" si="152"/>
        <v>0.05</v>
      </c>
      <c r="P209" s="48">
        <f t="shared" si="153"/>
        <v>1.6</v>
      </c>
      <c r="Q209" s="48">
        <f t="shared" si="154"/>
        <v>0.05</v>
      </c>
      <c r="R209" s="48">
        <f t="shared" si="155"/>
        <v>0.8</v>
      </c>
      <c r="S209" s="48">
        <f t="shared" si="156"/>
        <v>0.05</v>
      </c>
      <c r="T209" s="68">
        <f t="shared" si="157"/>
        <v>0.78400000000000003</v>
      </c>
      <c r="U209" s="48">
        <f t="shared" si="158"/>
        <v>4.4000000000000004E-2</v>
      </c>
      <c r="V209" s="69"/>
      <c r="W209" s="69"/>
    </row>
    <row r="210" spans="1:23" ht="25.5" x14ac:dyDescent="0.2">
      <c r="A210" s="66">
        <v>0.24</v>
      </c>
      <c r="B210" s="67">
        <v>204</v>
      </c>
      <c r="C210" s="21" t="s">
        <v>51</v>
      </c>
      <c r="D210" s="82">
        <v>1.8</v>
      </c>
      <c r="E210" s="86">
        <v>0.69</v>
      </c>
      <c r="F210" s="68">
        <f t="shared" si="144"/>
        <v>0.88200000000000001</v>
      </c>
      <c r="G210" s="48">
        <f t="shared" si="145"/>
        <v>0.15179999999999999</v>
      </c>
      <c r="H210" s="48">
        <f t="shared" si="146"/>
        <v>1.8</v>
      </c>
      <c r="I210" s="48">
        <f t="shared" si="147"/>
        <v>0.17249999999999999</v>
      </c>
      <c r="J210" s="48">
        <f t="shared" si="148"/>
        <v>1.8</v>
      </c>
      <c r="K210" s="48">
        <v>0.45</v>
      </c>
      <c r="L210" s="48">
        <f t="shared" si="149"/>
        <v>1.8</v>
      </c>
      <c r="M210" s="48">
        <f t="shared" si="150"/>
        <v>0.20699999999999999</v>
      </c>
      <c r="N210" s="48">
        <f t="shared" si="151"/>
        <v>1.8</v>
      </c>
      <c r="O210" s="48">
        <f t="shared" si="152"/>
        <v>0.17249999999999999</v>
      </c>
      <c r="P210" s="48">
        <f t="shared" si="153"/>
        <v>1.8</v>
      </c>
      <c r="Q210" s="48">
        <f t="shared" si="154"/>
        <v>0.17249999999999999</v>
      </c>
      <c r="R210" s="48">
        <f t="shared" si="155"/>
        <v>1</v>
      </c>
      <c r="S210" s="48">
        <f t="shared" si="156"/>
        <v>0.17249999999999999</v>
      </c>
      <c r="T210" s="68">
        <f t="shared" si="157"/>
        <v>0.88200000000000001</v>
      </c>
      <c r="U210" s="48">
        <f t="shared" si="158"/>
        <v>0.15179999999999999</v>
      </c>
    </row>
    <row r="211" spans="1:23" ht="25.5" x14ac:dyDescent="0.2">
      <c r="A211" s="66">
        <v>0.24</v>
      </c>
      <c r="B211" s="67">
        <v>205</v>
      </c>
      <c r="C211" s="21" t="s">
        <v>52</v>
      </c>
      <c r="D211" s="82">
        <v>1.8</v>
      </c>
      <c r="E211" s="86">
        <v>0.66</v>
      </c>
      <c r="F211" s="68">
        <f t="shared" si="144"/>
        <v>0.88200000000000001</v>
      </c>
      <c r="G211" s="48">
        <f t="shared" si="145"/>
        <v>0.1452</v>
      </c>
      <c r="H211" s="48">
        <f t="shared" si="146"/>
        <v>1.8</v>
      </c>
      <c r="I211" s="48">
        <f t="shared" si="147"/>
        <v>0.16500000000000001</v>
      </c>
      <c r="J211" s="48">
        <f t="shared" si="148"/>
        <v>1.8</v>
      </c>
      <c r="K211" s="48">
        <v>0.45</v>
      </c>
      <c r="L211" s="48">
        <f t="shared" si="149"/>
        <v>1.8</v>
      </c>
      <c r="M211" s="48">
        <f t="shared" si="150"/>
        <v>0.19800000000000001</v>
      </c>
      <c r="N211" s="48">
        <f t="shared" si="151"/>
        <v>1.8</v>
      </c>
      <c r="O211" s="48">
        <f t="shared" si="152"/>
        <v>0.16500000000000001</v>
      </c>
      <c r="P211" s="48">
        <f t="shared" si="153"/>
        <v>1.8</v>
      </c>
      <c r="Q211" s="48">
        <f t="shared" si="154"/>
        <v>0.16500000000000001</v>
      </c>
      <c r="R211" s="48">
        <f t="shared" si="155"/>
        <v>1</v>
      </c>
      <c r="S211" s="48">
        <f t="shared" si="156"/>
        <v>0.16500000000000001</v>
      </c>
      <c r="T211" s="68">
        <f t="shared" si="157"/>
        <v>0.88200000000000001</v>
      </c>
      <c r="U211" s="48">
        <f t="shared" si="158"/>
        <v>0.1452</v>
      </c>
    </row>
    <row r="212" spans="1:23" ht="38.25" x14ac:dyDescent="0.2">
      <c r="A212" s="66">
        <v>0.31</v>
      </c>
      <c r="B212" s="67">
        <v>206</v>
      </c>
      <c r="C212" s="21" t="s">
        <v>309</v>
      </c>
      <c r="D212" s="82">
        <v>1.8</v>
      </c>
      <c r="E212" s="86">
        <v>0.48</v>
      </c>
      <c r="F212" s="68">
        <f t="shared" ref="F212:F217" si="204">D212*0.49</f>
        <v>0.88200000000000001</v>
      </c>
      <c r="G212" s="48">
        <f t="shared" ref="G212:G217" si="205">E212*0.22</f>
        <v>0.1056</v>
      </c>
      <c r="H212" s="48">
        <f t="shared" ref="H212:H217" si="206">D212</f>
        <v>1.8</v>
      </c>
      <c r="I212" s="48">
        <f t="shared" ref="I212:I217" si="207">E212*0.25</f>
        <v>0.12</v>
      </c>
      <c r="J212" s="48">
        <f t="shared" ref="J212:J217" si="208">D212</f>
        <v>1.8</v>
      </c>
      <c r="K212" s="48">
        <v>0.45</v>
      </c>
      <c r="L212" s="48">
        <f t="shared" ref="L212:L217" si="209">D212</f>
        <v>1.8</v>
      </c>
      <c r="M212" s="48">
        <f t="shared" ref="M212:M217" si="210">E212*0.3</f>
        <v>0.14399999999999999</v>
      </c>
      <c r="N212" s="48">
        <f t="shared" ref="N212:N217" si="211">D212</f>
        <v>1.8</v>
      </c>
      <c r="O212" s="48">
        <f t="shared" ref="O212:O217" si="212">E212*0.25</f>
        <v>0.12</v>
      </c>
      <c r="P212" s="48">
        <f t="shared" ref="P212:P217" si="213">D212</f>
        <v>1.8</v>
      </c>
      <c r="Q212" s="48">
        <f t="shared" ref="Q212:Q217" si="214">E212*0.25</f>
        <v>0.12</v>
      </c>
      <c r="R212" s="48">
        <f t="shared" ref="R212:R217" si="215">D212-0.8</f>
        <v>1</v>
      </c>
      <c r="S212" s="48">
        <f t="shared" ref="S212:S217" si="216">E212*0.25</f>
        <v>0.12</v>
      </c>
      <c r="T212" s="68">
        <f t="shared" ref="T212:T217" si="217">D212*0.49</f>
        <v>0.88200000000000001</v>
      </c>
      <c r="U212" s="48">
        <f t="shared" ref="U212:U217" si="218">E212*0.22</f>
        <v>0.1056</v>
      </c>
    </row>
    <row r="213" spans="1:23" ht="38.25" x14ac:dyDescent="0.2">
      <c r="A213" s="66">
        <v>0.27</v>
      </c>
      <c r="B213" s="67">
        <v>207</v>
      </c>
      <c r="C213" s="21" t="s">
        <v>310</v>
      </c>
      <c r="D213" s="82">
        <v>1.8</v>
      </c>
      <c r="E213" s="86">
        <v>0.39</v>
      </c>
      <c r="F213" s="68">
        <f t="shared" si="204"/>
        <v>0.88200000000000001</v>
      </c>
      <c r="G213" s="48">
        <f t="shared" si="205"/>
        <v>8.5800000000000001E-2</v>
      </c>
      <c r="H213" s="48">
        <f t="shared" si="206"/>
        <v>1.8</v>
      </c>
      <c r="I213" s="48">
        <f t="shared" si="207"/>
        <v>9.7500000000000003E-2</v>
      </c>
      <c r="J213" s="48">
        <f t="shared" si="208"/>
        <v>1.8</v>
      </c>
      <c r="K213" s="48">
        <v>0.45</v>
      </c>
      <c r="L213" s="48">
        <f t="shared" si="209"/>
        <v>1.8</v>
      </c>
      <c r="M213" s="48">
        <f t="shared" si="210"/>
        <v>0.11699999999999999</v>
      </c>
      <c r="N213" s="48">
        <f t="shared" si="211"/>
        <v>1.8</v>
      </c>
      <c r="O213" s="48">
        <f t="shared" si="212"/>
        <v>9.7500000000000003E-2</v>
      </c>
      <c r="P213" s="48">
        <f t="shared" si="213"/>
        <v>1.8</v>
      </c>
      <c r="Q213" s="48">
        <f t="shared" si="214"/>
        <v>9.7500000000000003E-2</v>
      </c>
      <c r="R213" s="48">
        <f t="shared" si="215"/>
        <v>1</v>
      </c>
      <c r="S213" s="48">
        <f t="shared" si="216"/>
        <v>9.7500000000000003E-2</v>
      </c>
      <c r="T213" s="68">
        <f t="shared" si="217"/>
        <v>0.88200000000000001</v>
      </c>
      <c r="U213" s="48">
        <f t="shared" si="218"/>
        <v>8.5800000000000001E-2</v>
      </c>
    </row>
    <row r="214" spans="1:23" ht="38.25" x14ac:dyDescent="0.2">
      <c r="A214" s="66">
        <v>0.45</v>
      </c>
      <c r="B214" s="67">
        <v>208</v>
      </c>
      <c r="C214" s="21" t="s">
        <v>311</v>
      </c>
      <c r="D214" s="82">
        <v>1.8</v>
      </c>
      <c r="E214" s="86">
        <v>0.52</v>
      </c>
      <c r="F214" s="68">
        <f t="shared" si="204"/>
        <v>0.88200000000000001</v>
      </c>
      <c r="G214" s="48">
        <f t="shared" si="205"/>
        <v>0.1144</v>
      </c>
      <c r="H214" s="48">
        <f t="shared" si="206"/>
        <v>1.8</v>
      </c>
      <c r="I214" s="48">
        <f t="shared" si="207"/>
        <v>0.13</v>
      </c>
      <c r="J214" s="48">
        <f t="shared" si="208"/>
        <v>1.8</v>
      </c>
      <c r="K214" s="48">
        <v>0.45</v>
      </c>
      <c r="L214" s="48">
        <f t="shared" si="209"/>
        <v>1.8</v>
      </c>
      <c r="M214" s="48">
        <f t="shared" si="210"/>
        <v>0.156</v>
      </c>
      <c r="N214" s="48">
        <f t="shared" si="211"/>
        <v>1.8</v>
      </c>
      <c r="O214" s="48">
        <f t="shared" si="212"/>
        <v>0.13</v>
      </c>
      <c r="P214" s="48">
        <f t="shared" si="213"/>
        <v>1.8</v>
      </c>
      <c r="Q214" s="48">
        <f t="shared" si="214"/>
        <v>0.13</v>
      </c>
      <c r="R214" s="48">
        <f t="shared" si="215"/>
        <v>1</v>
      </c>
      <c r="S214" s="48">
        <f t="shared" si="216"/>
        <v>0.13</v>
      </c>
      <c r="T214" s="68">
        <f t="shared" si="217"/>
        <v>0.88200000000000001</v>
      </c>
      <c r="U214" s="48">
        <f t="shared" si="218"/>
        <v>0.1144</v>
      </c>
    </row>
    <row r="215" spans="1:23" ht="38.25" x14ac:dyDescent="0.2">
      <c r="A215" s="66">
        <v>0.36</v>
      </c>
      <c r="B215" s="67">
        <v>209</v>
      </c>
      <c r="C215" s="21" t="s">
        <v>312</v>
      </c>
      <c r="D215" s="82">
        <v>1.8</v>
      </c>
      <c r="E215" s="86">
        <v>0.45</v>
      </c>
      <c r="F215" s="68">
        <f t="shared" si="204"/>
        <v>0.88200000000000001</v>
      </c>
      <c r="G215" s="48">
        <f t="shared" si="205"/>
        <v>9.9000000000000005E-2</v>
      </c>
      <c r="H215" s="48">
        <f t="shared" si="206"/>
        <v>1.8</v>
      </c>
      <c r="I215" s="48">
        <f t="shared" si="207"/>
        <v>0.1125</v>
      </c>
      <c r="J215" s="48">
        <f t="shared" si="208"/>
        <v>1.8</v>
      </c>
      <c r="K215" s="48">
        <v>0.45</v>
      </c>
      <c r="L215" s="48">
        <f t="shared" si="209"/>
        <v>1.8</v>
      </c>
      <c r="M215" s="48">
        <f t="shared" si="210"/>
        <v>0.13500000000000001</v>
      </c>
      <c r="N215" s="48">
        <f t="shared" si="211"/>
        <v>1.8</v>
      </c>
      <c r="O215" s="48">
        <f t="shared" si="212"/>
        <v>0.1125</v>
      </c>
      <c r="P215" s="48">
        <f t="shared" si="213"/>
        <v>1.8</v>
      </c>
      <c r="Q215" s="48">
        <f t="shared" si="214"/>
        <v>0.1125</v>
      </c>
      <c r="R215" s="48">
        <f t="shared" si="215"/>
        <v>1</v>
      </c>
      <c r="S215" s="48">
        <f t="shared" si="216"/>
        <v>0.1125</v>
      </c>
      <c r="T215" s="68">
        <f t="shared" si="217"/>
        <v>0.88200000000000001</v>
      </c>
      <c r="U215" s="48">
        <f t="shared" si="218"/>
        <v>9.9000000000000005E-2</v>
      </c>
    </row>
    <row r="216" spans="1:23" ht="38.25" x14ac:dyDescent="0.2">
      <c r="A216" s="66">
        <v>0.2</v>
      </c>
      <c r="B216" s="67">
        <v>210</v>
      </c>
      <c r="C216" s="21" t="s">
        <v>313</v>
      </c>
      <c r="D216" s="82">
        <v>1.8</v>
      </c>
      <c r="E216" s="86">
        <v>0.48</v>
      </c>
      <c r="F216" s="68">
        <f t="shared" si="204"/>
        <v>0.88200000000000001</v>
      </c>
      <c r="G216" s="48">
        <f t="shared" si="205"/>
        <v>0.1056</v>
      </c>
      <c r="H216" s="48">
        <f t="shared" si="206"/>
        <v>1.8</v>
      </c>
      <c r="I216" s="48">
        <f t="shared" si="207"/>
        <v>0.12</v>
      </c>
      <c r="J216" s="48">
        <f t="shared" si="208"/>
        <v>1.8</v>
      </c>
      <c r="K216" s="48">
        <v>0.45</v>
      </c>
      <c r="L216" s="48">
        <f t="shared" si="209"/>
        <v>1.8</v>
      </c>
      <c r="M216" s="48">
        <f t="shared" si="210"/>
        <v>0.14399999999999999</v>
      </c>
      <c r="N216" s="48">
        <f t="shared" si="211"/>
        <v>1.8</v>
      </c>
      <c r="O216" s="48">
        <f t="shared" si="212"/>
        <v>0.12</v>
      </c>
      <c r="P216" s="48">
        <f t="shared" si="213"/>
        <v>1.8</v>
      </c>
      <c r="Q216" s="48">
        <f t="shared" si="214"/>
        <v>0.12</v>
      </c>
      <c r="R216" s="48">
        <f t="shared" si="215"/>
        <v>1</v>
      </c>
      <c r="S216" s="48">
        <f t="shared" si="216"/>
        <v>0.12</v>
      </c>
      <c r="T216" s="68">
        <f t="shared" si="217"/>
        <v>0.88200000000000001</v>
      </c>
      <c r="U216" s="48">
        <f t="shared" si="218"/>
        <v>0.1056</v>
      </c>
    </row>
    <row r="217" spans="1:23" ht="38.25" x14ac:dyDescent="0.2">
      <c r="A217" s="66">
        <v>0.22</v>
      </c>
      <c r="B217" s="67">
        <v>211</v>
      </c>
      <c r="C217" s="21" t="s">
        <v>314</v>
      </c>
      <c r="D217" s="82">
        <v>1.8</v>
      </c>
      <c r="E217" s="86">
        <v>0.45</v>
      </c>
      <c r="F217" s="68">
        <f t="shared" si="204"/>
        <v>0.88200000000000001</v>
      </c>
      <c r="G217" s="48">
        <f t="shared" si="205"/>
        <v>9.9000000000000005E-2</v>
      </c>
      <c r="H217" s="48">
        <f t="shared" si="206"/>
        <v>1.8</v>
      </c>
      <c r="I217" s="48">
        <f t="shared" si="207"/>
        <v>0.1125</v>
      </c>
      <c r="J217" s="48">
        <f t="shared" si="208"/>
        <v>1.8</v>
      </c>
      <c r="K217" s="48">
        <v>0.45</v>
      </c>
      <c r="L217" s="48">
        <f t="shared" si="209"/>
        <v>1.8</v>
      </c>
      <c r="M217" s="48">
        <f t="shared" si="210"/>
        <v>0.13500000000000001</v>
      </c>
      <c r="N217" s="48">
        <f t="shared" si="211"/>
        <v>1.8</v>
      </c>
      <c r="O217" s="48">
        <f t="shared" si="212"/>
        <v>0.1125</v>
      </c>
      <c r="P217" s="48">
        <f t="shared" si="213"/>
        <v>1.8</v>
      </c>
      <c r="Q217" s="48">
        <f t="shared" si="214"/>
        <v>0.1125</v>
      </c>
      <c r="R217" s="48">
        <f t="shared" si="215"/>
        <v>1</v>
      </c>
      <c r="S217" s="48">
        <f t="shared" si="216"/>
        <v>0.1125</v>
      </c>
      <c r="T217" s="68">
        <f t="shared" si="217"/>
        <v>0.88200000000000001</v>
      </c>
      <c r="U217" s="48">
        <f t="shared" si="218"/>
        <v>9.9000000000000005E-2</v>
      </c>
    </row>
    <row r="218" spans="1:23" ht="38.25" x14ac:dyDescent="0.2">
      <c r="A218" s="66">
        <v>0.31</v>
      </c>
      <c r="B218" s="67">
        <v>212</v>
      </c>
      <c r="C218" s="21" t="s">
        <v>315</v>
      </c>
      <c r="D218" s="82">
        <v>1.8</v>
      </c>
      <c r="E218" s="86">
        <v>0.48</v>
      </c>
      <c r="F218" s="68">
        <f t="shared" si="144"/>
        <v>0.88200000000000001</v>
      </c>
      <c r="G218" s="48">
        <f t="shared" si="145"/>
        <v>0.1056</v>
      </c>
      <c r="H218" s="48">
        <f t="shared" si="146"/>
        <v>1.8</v>
      </c>
      <c r="I218" s="48">
        <f t="shared" si="147"/>
        <v>0.12</v>
      </c>
      <c r="J218" s="48">
        <f t="shared" si="148"/>
        <v>1.8</v>
      </c>
      <c r="K218" s="48">
        <v>0.45</v>
      </c>
      <c r="L218" s="48">
        <f t="shared" si="149"/>
        <v>1.8</v>
      </c>
      <c r="M218" s="48">
        <f t="shared" si="150"/>
        <v>0.14399999999999999</v>
      </c>
      <c r="N218" s="48">
        <f t="shared" si="151"/>
        <v>1.8</v>
      </c>
      <c r="O218" s="48">
        <f t="shared" si="152"/>
        <v>0.12</v>
      </c>
      <c r="P218" s="48">
        <f t="shared" si="153"/>
        <v>1.8</v>
      </c>
      <c r="Q218" s="48">
        <f t="shared" si="154"/>
        <v>0.12</v>
      </c>
      <c r="R218" s="48">
        <f t="shared" si="155"/>
        <v>1</v>
      </c>
      <c r="S218" s="48">
        <f t="shared" si="156"/>
        <v>0.12</v>
      </c>
      <c r="T218" s="68">
        <f t="shared" si="157"/>
        <v>0.88200000000000001</v>
      </c>
      <c r="U218" s="48">
        <f t="shared" si="158"/>
        <v>0.1056</v>
      </c>
    </row>
    <row r="219" spans="1:23" ht="38.25" x14ac:dyDescent="0.2">
      <c r="A219" s="66">
        <v>0.27</v>
      </c>
      <c r="B219" s="67">
        <v>213</v>
      </c>
      <c r="C219" s="21" t="s">
        <v>316</v>
      </c>
      <c r="D219" s="82">
        <v>1.8</v>
      </c>
      <c r="E219" s="86">
        <v>0.39</v>
      </c>
      <c r="F219" s="68">
        <f t="shared" si="144"/>
        <v>0.88200000000000001</v>
      </c>
      <c r="G219" s="48">
        <f t="shared" si="145"/>
        <v>8.5800000000000001E-2</v>
      </c>
      <c r="H219" s="48">
        <f t="shared" si="146"/>
        <v>1.8</v>
      </c>
      <c r="I219" s="48">
        <f t="shared" si="147"/>
        <v>9.7500000000000003E-2</v>
      </c>
      <c r="J219" s="48">
        <f t="shared" si="148"/>
        <v>1.8</v>
      </c>
      <c r="K219" s="48">
        <v>0.45</v>
      </c>
      <c r="L219" s="48">
        <f t="shared" si="149"/>
        <v>1.8</v>
      </c>
      <c r="M219" s="48">
        <f t="shared" si="150"/>
        <v>0.11699999999999999</v>
      </c>
      <c r="N219" s="48">
        <f t="shared" si="151"/>
        <v>1.8</v>
      </c>
      <c r="O219" s="48">
        <f t="shared" si="152"/>
        <v>9.7500000000000003E-2</v>
      </c>
      <c r="P219" s="48">
        <f t="shared" si="153"/>
        <v>1.8</v>
      </c>
      <c r="Q219" s="48">
        <f t="shared" si="154"/>
        <v>9.7500000000000003E-2</v>
      </c>
      <c r="R219" s="48">
        <f t="shared" si="155"/>
        <v>1</v>
      </c>
      <c r="S219" s="48">
        <f t="shared" si="156"/>
        <v>9.7500000000000003E-2</v>
      </c>
      <c r="T219" s="68">
        <f t="shared" si="157"/>
        <v>0.88200000000000001</v>
      </c>
      <c r="U219" s="48">
        <f t="shared" si="158"/>
        <v>8.5800000000000001E-2</v>
      </c>
    </row>
    <row r="220" spans="1:23" ht="38.25" x14ac:dyDescent="0.2">
      <c r="A220" s="66">
        <v>0.45</v>
      </c>
      <c r="B220" s="67">
        <v>214</v>
      </c>
      <c r="C220" s="21" t="s">
        <v>317</v>
      </c>
      <c r="D220" s="82">
        <v>1.8</v>
      </c>
      <c r="E220" s="86">
        <v>0.52</v>
      </c>
      <c r="F220" s="68">
        <f t="shared" si="144"/>
        <v>0.88200000000000001</v>
      </c>
      <c r="G220" s="48">
        <f t="shared" si="145"/>
        <v>0.1144</v>
      </c>
      <c r="H220" s="48">
        <f t="shared" si="146"/>
        <v>1.8</v>
      </c>
      <c r="I220" s="48">
        <f t="shared" si="147"/>
        <v>0.13</v>
      </c>
      <c r="J220" s="48">
        <f t="shared" si="148"/>
        <v>1.8</v>
      </c>
      <c r="K220" s="48">
        <v>0.45</v>
      </c>
      <c r="L220" s="48">
        <f t="shared" si="149"/>
        <v>1.8</v>
      </c>
      <c r="M220" s="48">
        <f t="shared" si="150"/>
        <v>0.156</v>
      </c>
      <c r="N220" s="48">
        <f t="shared" si="151"/>
        <v>1.8</v>
      </c>
      <c r="O220" s="48">
        <f t="shared" si="152"/>
        <v>0.13</v>
      </c>
      <c r="P220" s="48">
        <f t="shared" si="153"/>
        <v>1.8</v>
      </c>
      <c r="Q220" s="48">
        <f t="shared" si="154"/>
        <v>0.13</v>
      </c>
      <c r="R220" s="48">
        <f t="shared" si="155"/>
        <v>1</v>
      </c>
      <c r="S220" s="48">
        <f t="shared" si="156"/>
        <v>0.13</v>
      </c>
      <c r="T220" s="68">
        <f t="shared" si="157"/>
        <v>0.88200000000000001</v>
      </c>
      <c r="U220" s="48">
        <f t="shared" si="158"/>
        <v>0.1144</v>
      </c>
    </row>
    <row r="221" spans="1:23" ht="38.25" x14ac:dyDescent="0.2">
      <c r="A221" s="66">
        <v>0.36</v>
      </c>
      <c r="B221" s="67">
        <v>215</v>
      </c>
      <c r="C221" s="21" t="s">
        <v>318</v>
      </c>
      <c r="D221" s="82">
        <v>1.8</v>
      </c>
      <c r="E221" s="86">
        <v>0.45</v>
      </c>
      <c r="F221" s="68">
        <f t="shared" si="144"/>
        <v>0.88200000000000001</v>
      </c>
      <c r="G221" s="48">
        <f t="shared" si="145"/>
        <v>9.9000000000000005E-2</v>
      </c>
      <c r="H221" s="48">
        <f t="shared" si="146"/>
        <v>1.8</v>
      </c>
      <c r="I221" s="48">
        <f t="shared" si="147"/>
        <v>0.1125</v>
      </c>
      <c r="J221" s="48">
        <f t="shared" si="148"/>
        <v>1.8</v>
      </c>
      <c r="K221" s="48">
        <v>0.45</v>
      </c>
      <c r="L221" s="48">
        <f t="shared" si="149"/>
        <v>1.8</v>
      </c>
      <c r="M221" s="48">
        <f t="shared" si="150"/>
        <v>0.13500000000000001</v>
      </c>
      <c r="N221" s="48">
        <f t="shared" si="151"/>
        <v>1.8</v>
      </c>
      <c r="O221" s="48">
        <f t="shared" si="152"/>
        <v>0.1125</v>
      </c>
      <c r="P221" s="48">
        <f t="shared" si="153"/>
        <v>1.8</v>
      </c>
      <c r="Q221" s="48">
        <f t="shared" si="154"/>
        <v>0.1125</v>
      </c>
      <c r="R221" s="48">
        <f t="shared" si="155"/>
        <v>1</v>
      </c>
      <c r="S221" s="48">
        <f t="shared" si="156"/>
        <v>0.1125</v>
      </c>
      <c r="T221" s="68">
        <f t="shared" si="157"/>
        <v>0.88200000000000001</v>
      </c>
      <c r="U221" s="48">
        <f t="shared" si="158"/>
        <v>9.9000000000000005E-2</v>
      </c>
    </row>
    <row r="222" spans="1:23" ht="38.25" x14ac:dyDescent="0.2">
      <c r="A222" s="66">
        <v>0.2</v>
      </c>
      <c r="B222" s="67">
        <v>216</v>
      </c>
      <c r="C222" s="21" t="s">
        <v>319</v>
      </c>
      <c r="D222" s="82">
        <v>1.8</v>
      </c>
      <c r="E222" s="86">
        <v>0.48</v>
      </c>
      <c r="F222" s="68">
        <f t="shared" si="144"/>
        <v>0.88200000000000001</v>
      </c>
      <c r="G222" s="48">
        <f t="shared" si="145"/>
        <v>0.1056</v>
      </c>
      <c r="H222" s="48">
        <f t="shared" si="146"/>
        <v>1.8</v>
      </c>
      <c r="I222" s="48">
        <f t="shared" si="147"/>
        <v>0.12</v>
      </c>
      <c r="J222" s="48">
        <f t="shared" si="148"/>
        <v>1.8</v>
      </c>
      <c r="K222" s="48">
        <v>0.45</v>
      </c>
      <c r="L222" s="48">
        <f t="shared" si="149"/>
        <v>1.8</v>
      </c>
      <c r="M222" s="48">
        <f t="shared" si="150"/>
        <v>0.14399999999999999</v>
      </c>
      <c r="N222" s="48">
        <f t="shared" si="151"/>
        <v>1.8</v>
      </c>
      <c r="O222" s="48">
        <f t="shared" si="152"/>
        <v>0.12</v>
      </c>
      <c r="P222" s="48">
        <f t="shared" si="153"/>
        <v>1.8</v>
      </c>
      <c r="Q222" s="48">
        <f t="shared" si="154"/>
        <v>0.12</v>
      </c>
      <c r="R222" s="48">
        <f t="shared" si="155"/>
        <v>1</v>
      </c>
      <c r="S222" s="48">
        <f t="shared" si="156"/>
        <v>0.12</v>
      </c>
      <c r="T222" s="68">
        <f t="shared" si="157"/>
        <v>0.88200000000000001</v>
      </c>
      <c r="U222" s="48">
        <f t="shared" si="158"/>
        <v>0.1056</v>
      </c>
    </row>
    <row r="223" spans="1:23" ht="38.25" x14ac:dyDescent="0.2">
      <c r="A223" s="66">
        <v>0.22</v>
      </c>
      <c r="B223" s="67">
        <v>217</v>
      </c>
      <c r="C223" s="21" t="s">
        <v>320</v>
      </c>
      <c r="D223" s="82">
        <v>1.8</v>
      </c>
      <c r="E223" s="86">
        <v>0.45</v>
      </c>
      <c r="F223" s="68">
        <f t="shared" si="144"/>
        <v>0.88200000000000001</v>
      </c>
      <c r="G223" s="48">
        <f t="shared" si="145"/>
        <v>9.9000000000000005E-2</v>
      </c>
      <c r="H223" s="48">
        <f t="shared" si="146"/>
        <v>1.8</v>
      </c>
      <c r="I223" s="48">
        <f t="shared" si="147"/>
        <v>0.1125</v>
      </c>
      <c r="J223" s="48">
        <f t="shared" si="148"/>
        <v>1.8</v>
      </c>
      <c r="K223" s="48">
        <v>0.45</v>
      </c>
      <c r="L223" s="48">
        <f t="shared" si="149"/>
        <v>1.8</v>
      </c>
      <c r="M223" s="48">
        <f t="shared" si="150"/>
        <v>0.13500000000000001</v>
      </c>
      <c r="N223" s="48">
        <f t="shared" si="151"/>
        <v>1.8</v>
      </c>
      <c r="O223" s="48">
        <f t="shared" si="152"/>
        <v>0.1125</v>
      </c>
      <c r="P223" s="48">
        <f t="shared" si="153"/>
        <v>1.8</v>
      </c>
      <c r="Q223" s="48">
        <f t="shared" si="154"/>
        <v>0.1125</v>
      </c>
      <c r="R223" s="48">
        <f t="shared" si="155"/>
        <v>1</v>
      </c>
      <c r="S223" s="48">
        <f t="shared" si="156"/>
        <v>0.1125</v>
      </c>
      <c r="T223" s="68">
        <f t="shared" si="157"/>
        <v>0.88200000000000001</v>
      </c>
      <c r="U223" s="48">
        <f t="shared" si="158"/>
        <v>9.9000000000000005E-2</v>
      </c>
    </row>
    <row r="224" spans="1:23" ht="38.25" x14ac:dyDescent="0.2">
      <c r="A224" s="66">
        <v>0.51</v>
      </c>
      <c r="B224" s="67">
        <v>218</v>
      </c>
      <c r="C224" s="21" t="s">
        <v>94</v>
      </c>
      <c r="D224" s="82">
        <v>1.8</v>
      </c>
      <c r="E224" s="86">
        <v>0.34</v>
      </c>
      <c r="F224" s="68">
        <f t="shared" si="144"/>
        <v>0.88200000000000001</v>
      </c>
      <c r="G224" s="48">
        <f t="shared" si="145"/>
        <v>7.4800000000000005E-2</v>
      </c>
      <c r="H224" s="48">
        <f t="shared" si="146"/>
        <v>1.8</v>
      </c>
      <c r="I224" s="48">
        <f t="shared" si="147"/>
        <v>8.5000000000000006E-2</v>
      </c>
      <c r="J224" s="48">
        <f t="shared" si="148"/>
        <v>1.8</v>
      </c>
      <c r="K224" s="48">
        <v>0.45</v>
      </c>
      <c r="L224" s="48">
        <f t="shared" si="149"/>
        <v>1.8</v>
      </c>
      <c r="M224" s="48">
        <f t="shared" si="150"/>
        <v>0.10200000000000001</v>
      </c>
      <c r="N224" s="48">
        <f t="shared" si="151"/>
        <v>1.8</v>
      </c>
      <c r="O224" s="48">
        <f t="shared" si="152"/>
        <v>8.5000000000000006E-2</v>
      </c>
      <c r="P224" s="48">
        <f t="shared" si="153"/>
        <v>1.8</v>
      </c>
      <c r="Q224" s="48">
        <f t="shared" si="154"/>
        <v>8.5000000000000006E-2</v>
      </c>
      <c r="R224" s="48">
        <f t="shared" si="155"/>
        <v>1</v>
      </c>
      <c r="S224" s="48">
        <f t="shared" si="156"/>
        <v>8.5000000000000006E-2</v>
      </c>
      <c r="T224" s="68">
        <f t="shared" si="157"/>
        <v>0.88200000000000001</v>
      </c>
      <c r="U224" s="48">
        <f t="shared" si="158"/>
        <v>7.4800000000000005E-2</v>
      </c>
    </row>
    <row r="225" spans="1:23" ht="38.25" x14ac:dyDescent="0.2">
      <c r="A225" s="66">
        <v>0.28000000000000003</v>
      </c>
      <c r="B225" s="67">
        <v>219</v>
      </c>
      <c r="C225" s="21" t="s">
        <v>93</v>
      </c>
      <c r="D225" s="82">
        <v>1.8</v>
      </c>
      <c r="E225" s="86">
        <v>0.35</v>
      </c>
      <c r="F225" s="68">
        <f t="shared" si="144"/>
        <v>0.88200000000000001</v>
      </c>
      <c r="G225" s="48">
        <f t="shared" si="145"/>
        <v>7.6999999999999999E-2</v>
      </c>
      <c r="H225" s="48">
        <f t="shared" si="146"/>
        <v>1.8</v>
      </c>
      <c r="I225" s="48">
        <f t="shared" si="147"/>
        <v>8.7499999999999994E-2</v>
      </c>
      <c r="J225" s="48">
        <f t="shared" si="148"/>
        <v>1.8</v>
      </c>
      <c r="K225" s="48">
        <v>0.45</v>
      </c>
      <c r="L225" s="48">
        <f t="shared" si="149"/>
        <v>1.8</v>
      </c>
      <c r="M225" s="48">
        <f t="shared" si="150"/>
        <v>0.105</v>
      </c>
      <c r="N225" s="48">
        <f t="shared" si="151"/>
        <v>1.8</v>
      </c>
      <c r="O225" s="48">
        <f t="shared" si="152"/>
        <v>8.7499999999999994E-2</v>
      </c>
      <c r="P225" s="48">
        <f t="shared" si="153"/>
        <v>1.8</v>
      </c>
      <c r="Q225" s="48">
        <f t="shared" si="154"/>
        <v>8.7499999999999994E-2</v>
      </c>
      <c r="R225" s="48">
        <f t="shared" si="155"/>
        <v>1</v>
      </c>
      <c r="S225" s="48">
        <f t="shared" si="156"/>
        <v>8.7499999999999994E-2</v>
      </c>
      <c r="T225" s="68">
        <f t="shared" si="157"/>
        <v>0.88200000000000001</v>
      </c>
      <c r="U225" s="48">
        <f t="shared" si="158"/>
        <v>7.6999999999999999E-2</v>
      </c>
    </row>
    <row r="226" spans="1:23" ht="38.25" x14ac:dyDescent="0.2">
      <c r="A226" s="66">
        <v>0.27</v>
      </c>
      <c r="B226" s="67">
        <v>220</v>
      </c>
      <c r="C226" s="21" t="s">
        <v>92</v>
      </c>
      <c r="D226" s="82">
        <v>1.8</v>
      </c>
      <c r="E226" s="86">
        <v>0.15</v>
      </c>
      <c r="F226" s="68">
        <f t="shared" si="144"/>
        <v>0.88200000000000001</v>
      </c>
      <c r="G226" s="48">
        <f t="shared" si="145"/>
        <v>3.3000000000000002E-2</v>
      </c>
      <c r="H226" s="48">
        <f t="shared" si="146"/>
        <v>1.8</v>
      </c>
      <c r="I226" s="48">
        <f t="shared" si="147"/>
        <v>3.7499999999999999E-2</v>
      </c>
      <c r="J226" s="48">
        <f t="shared" si="148"/>
        <v>1.8</v>
      </c>
      <c r="K226" s="48">
        <v>0.45</v>
      </c>
      <c r="L226" s="48">
        <f t="shared" si="149"/>
        <v>1.8</v>
      </c>
      <c r="M226" s="48">
        <f t="shared" si="150"/>
        <v>4.4999999999999998E-2</v>
      </c>
      <c r="N226" s="48">
        <f t="shared" si="151"/>
        <v>1.8</v>
      </c>
      <c r="O226" s="48">
        <f t="shared" si="152"/>
        <v>3.7499999999999999E-2</v>
      </c>
      <c r="P226" s="48">
        <f t="shared" si="153"/>
        <v>1.8</v>
      </c>
      <c r="Q226" s="48">
        <f t="shared" si="154"/>
        <v>3.7499999999999999E-2</v>
      </c>
      <c r="R226" s="48">
        <f t="shared" si="155"/>
        <v>1</v>
      </c>
      <c r="S226" s="48">
        <f t="shared" si="156"/>
        <v>3.7499999999999999E-2</v>
      </c>
      <c r="T226" s="68">
        <f t="shared" si="157"/>
        <v>0.88200000000000001</v>
      </c>
      <c r="U226" s="48">
        <f t="shared" si="158"/>
        <v>3.3000000000000002E-2</v>
      </c>
    </row>
    <row r="227" spans="1:23" ht="38.25" x14ac:dyDescent="0.2">
      <c r="A227" s="66"/>
      <c r="B227" s="67">
        <v>221</v>
      </c>
      <c r="C227" s="21" t="s">
        <v>240</v>
      </c>
      <c r="D227" s="82">
        <v>1.89</v>
      </c>
      <c r="E227" s="86">
        <v>0.49</v>
      </c>
      <c r="F227" s="68">
        <f t="shared" ref="F227:F231" si="219">D227*0.49</f>
        <v>0.92609999999999992</v>
      </c>
      <c r="G227" s="48">
        <f t="shared" ref="G227:G231" si="220">E227*0.22</f>
        <v>0.10779999999999999</v>
      </c>
      <c r="H227" s="48">
        <f t="shared" ref="H227:H231" si="221">D227</f>
        <v>1.89</v>
      </c>
      <c r="I227" s="48">
        <f t="shared" ref="I227:I231" si="222">E227*0.25</f>
        <v>0.1225</v>
      </c>
      <c r="J227" s="48">
        <f t="shared" ref="J227:J231" si="223">D227</f>
        <v>1.89</v>
      </c>
      <c r="K227" s="48">
        <v>0.45</v>
      </c>
      <c r="L227" s="48">
        <f t="shared" ref="L227:L231" si="224">D227</f>
        <v>1.89</v>
      </c>
      <c r="M227" s="48">
        <f t="shared" ref="M227:M231" si="225">E227*0.3</f>
        <v>0.14699999999999999</v>
      </c>
      <c r="N227" s="48">
        <f t="shared" ref="N227:N231" si="226">D227</f>
        <v>1.89</v>
      </c>
      <c r="O227" s="48">
        <f t="shared" ref="O227:O231" si="227">E227*0.25</f>
        <v>0.1225</v>
      </c>
      <c r="P227" s="48">
        <f t="shared" ref="P227:P231" si="228">D227</f>
        <v>1.89</v>
      </c>
      <c r="Q227" s="48">
        <f t="shared" ref="Q227:Q231" si="229">E227*0.25</f>
        <v>0.1225</v>
      </c>
      <c r="R227" s="48">
        <f t="shared" ref="R227:R231" si="230">D227-0.8</f>
        <v>1.0899999999999999</v>
      </c>
      <c r="S227" s="48">
        <f t="shared" ref="S227:S231" si="231">E227*0.25</f>
        <v>0.1225</v>
      </c>
      <c r="T227" s="68">
        <f t="shared" ref="T227:T231" si="232">D227*0.49</f>
        <v>0.92609999999999992</v>
      </c>
      <c r="U227" s="48">
        <f t="shared" ref="U227:U231" si="233">E227*0.22</f>
        <v>0.10779999999999999</v>
      </c>
    </row>
    <row r="228" spans="1:23" ht="38.25" x14ac:dyDescent="0.2">
      <c r="A228" s="66"/>
      <c r="B228" s="67">
        <v>222</v>
      </c>
      <c r="C228" s="21" t="s">
        <v>260</v>
      </c>
      <c r="D228" s="82">
        <v>1.9</v>
      </c>
      <c r="E228" s="86">
        <v>0.42</v>
      </c>
      <c r="F228" s="68">
        <f t="shared" si="219"/>
        <v>0.93099999999999994</v>
      </c>
      <c r="G228" s="48">
        <f t="shared" si="220"/>
        <v>9.2399999999999996E-2</v>
      </c>
      <c r="H228" s="48">
        <f t="shared" si="221"/>
        <v>1.9</v>
      </c>
      <c r="I228" s="48">
        <f t="shared" si="222"/>
        <v>0.105</v>
      </c>
      <c r="J228" s="48">
        <f t="shared" si="223"/>
        <v>1.9</v>
      </c>
      <c r="K228" s="48">
        <v>0.45</v>
      </c>
      <c r="L228" s="48">
        <f t="shared" si="224"/>
        <v>1.9</v>
      </c>
      <c r="M228" s="48">
        <f t="shared" si="225"/>
        <v>0.126</v>
      </c>
      <c r="N228" s="48">
        <f t="shared" si="226"/>
        <v>1.9</v>
      </c>
      <c r="O228" s="48">
        <f t="shared" si="227"/>
        <v>0.105</v>
      </c>
      <c r="P228" s="48">
        <f t="shared" si="228"/>
        <v>1.9</v>
      </c>
      <c r="Q228" s="48">
        <f t="shared" si="229"/>
        <v>0.105</v>
      </c>
      <c r="R228" s="48">
        <f t="shared" si="230"/>
        <v>1.0999999999999999</v>
      </c>
      <c r="S228" s="48">
        <f t="shared" si="231"/>
        <v>0.105</v>
      </c>
      <c r="T228" s="68">
        <f t="shared" si="232"/>
        <v>0.93099999999999994</v>
      </c>
      <c r="U228" s="48">
        <f t="shared" si="233"/>
        <v>9.2399999999999996E-2</v>
      </c>
    </row>
    <row r="229" spans="1:23" ht="38.25" x14ac:dyDescent="0.2">
      <c r="A229" s="66"/>
      <c r="B229" s="67">
        <v>223</v>
      </c>
      <c r="C229" s="21" t="s">
        <v>234</v>
      </c>
      <c r="D229" s="82">
        <v>1.9</v>
      </c>
      <c r="E229" s="86">
        <v>0.38</v>
      </c>
      <c r="F229" s="68">
        <f t="shared" si="219"/>
        <v>0.93099999999999994</v>
      </c>
      <c r="G229" s="48">
        <f t="shared" si="220"/>
        <v>8.3600000000000008E-2</v>
      </c>
      <c r="H229" s="48">
        <f t="shared" si="221"/>
        <v>1.9</v>
      </c>
      <c r="I229" s="48">
        <f t="shared" si="222"/>
        <v>9.5000000000000001E-2</v>
      </c>
      <c r="J229" s="48">
        <f t="shared" si="223"/>
        <v>1.9</v>
      </c>
      <c r="K229" s="48">
        <v>0.45</v>
      </c>
      <c r="L229" s="48">
        <f t="shared" si="224"/>
        <v>1.9</v>
      </c>
      <c r="M229" s="48">
        <f t="shared" si="225"/>
        <v>0.11399999999999999</v>
      </c>
      <c r="N229" s="48">
        <f t="shared" si="226"/>
        <v>1.9</v>
      </c>
      <c r="O229" s="48">
        <f t="shared" si="227"/>
        <v>9.5000000000000001E-2</v>
      </c>
      <c r="P229" s="48">
        <f t="shared" si="228"/>
        <v>1.9</v>
      </c>
      <c r="Q229" s="48">
        <f t="shared" si="229"/>
        <v>9.5000000000000001E-2</v>
      </c>
      <c r="R229" s="48">
        <f t="shared" si="230"/>
        <v>1.0999999999999999</v>
      </c>
      <c r="S229" s="48">
        <f t="shared" si="231"/>
        <v>9.5000000000000001E-2</v>
      </c>
      <c r="T229" s="68">
        <f t="shared" si="232"/>
        <v>0.93099999999999994</v>
      </c>
      <c r="U229" s="48">
        <f t="shared" si="233"/>
        <v>8.3600000000000008E-2</v>
      </c>
    </row>
    <row r="230" spans="1:23" ht="38.25" x14ac:dyDescent="0.2">
      <c r="A230" s="66"/>
      <c r="B230" s="67">
        <v>224</v>
      </c>
      <c r="C230" s="21" t="s">
        <v>261</v>
      </c>
      <c r="D230" s="82">
        <v>1.9</v>
      </c>
      <c r="E230" s="86">
        <v>0.31</v>
      </c>
      <c r="F230" s="68">
        <f t="shared" si="219"/>
        <v>0.93099999999999994</v>
      </c>
      <c r="G230" s="48">
        <f t="shared" si="220"/>
        <v>6.8199999999999997E-2</v>
      </c>
      <c r="H230" s="48">
        <f t="shared" si="221"/>
        <v>1.9</v>
      </c>
      <c r="I230" s="48">
        <f t="shared" si="222"/>
        <v>7.7499999999999999E-2</v>
      </c>
      <c r="J230" s="48">
        <f t="shared" si="223"/>
        <v>1.9</v>
      </c>
      <c r="K230" s="48">
        <v>0.45</v>
      </c>
      <c r="L230" s="48">
        <f t="shared" si="224"/>
        <v>1.9</v>
      </c>
      <c r="M230" s="48">
        <f t="shared" si="225"/>
        <v>9.2999999999999999E-2</v>
      </c>
      <c r="N230" s="48">
        <f t="shared" si="226"/>
        <v>1.9</v>
      </c>
      <c r="O230" s="48">
        <f t="shared" si="227"/>
        <v>7.7499999999999999E-2</v>
      </c>
      <c r="P230" s="48">
        <f t="shared" si="228"/>
        <v>1.9</v>
      </c>
      <c r="Q230" s="48">
        <f t="shared" si="229"/>
        <v>7.7499999999999999E-2</v>
      </c>
      <c r="R230" s="48">
        <f t="shared" si="230"/>
        <v>1.0999999999999999</v>
      </c>
      <c r="S230" s="48">
        <f t="shared" si="231"/>
        <v>7.7499999999999999E-2</v>
      </c>
      <c r="T230" s="68">
        <f t="shared" si="232"/>
        <v>0.93099999999999994</v>
      </c>
      <c r="U230" s="48">
        <f t="shared" si="233"/>
        <v>6.8199999999999997E-2</v>
      </c>
    </row>
    <row r="231" spans="1:23" ht="38.25" x14ac:dyDescent="0.2">
      <c r="A231" s="66"/>
      <c r="B231" s="67">
        <v>225</v>
      </c>
      <c r="C231" s="44" t="s">
        <v>238</v>
      </c>
      <c r="D231" s="82">
        <v>1.8</v>
      </c>
      <c r="E231" s="86">
        <v>0.34</v>
      </c>
      <c r="F231" s="68">
        <f t="shared" si="219"/>
        <v>0.88200000000000001</v>
      </c>
      <c r="G231" s="48">
        <f t="shared" si="220"/>
        <v>7.4800000000000005E-2</v>
      </c>
      <c r="H231" s="48">
        <f t="shared" si="221"/>
        <v>1.8</v>
      </c>
      <c r="I231" s="48">
        <f t="shared" si="222"/>
        <v>8.5000000000000006E-2</v>
      </c>
      <c r="J231" s="48">
        <f t="shared" si="223"/>
        <v>1.8</v>
      </c>
      <c r="K231" s="48">
        <v>0.45</v>
      </c>
      <c r="L231" s="48">
        <f t="shared" si="224"/>
        <v>1.8</v>
      </c>
      <c r="M231" s="48">
        <f t="shared" si="225"/>
        <v>0.10200000000000001</v>
      </c>
      <c r="N231" s="48">
        <f t="shared" si="226"/>
        <v>1.8</v>
      </c>
      <c r="O231" s="48">
        <f t="shared" si="227"/>
        <v>8.5000000000000006E-2</v>
      </c>
      <c r="P231" s="48">
        <f t="shared" si="228"/>
        <v>1.8</v>
      </c>
      <c r="Q231" s="48">
        <f t="shared" si="229"/>
        <v>8.5000000000000006E-2</v>
      </c>
      <c r="R231" s="48">
        <f t="shared" si="230"/>
        <v>1</v>
      </c>
      <c r="S231" s="48">
        <f t="shared" si="231"/>
        <v>8.5000000000000006E-2</v>
      </c>
      <c r="T231" s="68">
        <f t="shared" si="232"/>
        <v>0.88200000000000001</v>
      </c>
      <c r="U231" s="48">
        <f t="shared" si="233"/>
        <v>7.4800000000000005E-2</v>
      </c>
      <c r="V231" s="69"/>
      <c r="W231" s="69"/>
    </row>
    <row r="232" spans="1:23" ht="51" x14ac:dyDescent="0.2">
      <c r="A232" s="66">
        <v>0.36</v>
      </c>
      <c r="B232" s="67">
        <v>226</v>
      </c>
      <c r="C232" s="21" t="s">
        <v>91</v>
      </c>
      <c r="D232" s="82">
        <v>1.7</v>
      </c>
      <c r="E232" s="86">
        <v>0.43</v>
      </c>
      <c r="F232" s="68">
        <f t="shared" si="144"/>
        <v>0.83299999999999996</v>
      </c>
      <c r="G232" s="48">
        <f t="shared" si="145"/>
        <v>9.4600000000000004E-2</v>
      </c>
      <c r="H232" s="48">
        <f t="shared" si="146"/>
        <v>1.7</v>
      </c>
      <c r="I232" s="48">
        <f t="shared" si="147"/>
        <v>0.1075</v>
      </c>
      <c r="J232" s="48">
        <f t="shared" si="148"/>
        <v>1.7</v>
      </c>
      <c r="K232" s="48">
        <v>0.45</v>
      </c>
      <c r="L232" s="48">
        <f t="shared" si="149"/>
        <v>1.7</v>
      </c>
      <c r="M232" s="48">
        <f t="shared" si="150"/>
        <v>0.129</v>
      </c>
      <c r="N232" s="48">
        <f t="shared" si="151"/>
        <v>1.7</v>
      </c>
      <c r="O232" s="48">
        <f t="shared" si="152"/>
        <v>0.1075</v>
      </c>
      <c r="P232" s="48">
        <f t="shared" si="153"/>
        <v>1.7</v>
      </c>
      <c r="Q232" s="48">
        <f t="shared" si="154"/>
        <v>0.1075</v>
      </c>
      <c r="R232" s="48">
        <f t="shared" si="155"/>
        <v>0.89999999999999991</v>
      </c>
      <c r="S232" s="48">
        <f t="shared" si="156"/>
        <v>0.1075</v>
      </c>
      <c r="T232" s="68">
        <f t="shared" si="157"/>
        <v>0.83299999999999996</v>
      </c>
      <c r="U232" s="48">
        <f t="shared" si="158"/>
        <v>9.4600000000000004E-2</v>
      </c>
    </row>
    <row r="233" spans="1:23" ht="51" x14ac:dyDescent="0.2">
      <c r="A233" s="66">
        <v>0.42</v>
      </c>
      <c r="B233" s="67">
        <v>227</v>
      </c>
      <c r="C233" s="21" t="s">
        <v>90</v>
      </c>
      <c r="D233" s="82">
        <v>1.7</v>
      </c>
      <c r="E233" s="86">
        <v>0.27</v>
      </c>
      <c r="F233" s="68">
        <f t="shared" ref="F233:F247" si="234">D233*0.49</f>
        <v>0.83299999999999996</v>
      </c>
      <c r="G233" s="48">
        <f t="shared" ref="G233:G247" si="235">E233*0.22</f>
        <v>5.9400000000000001E-2</v>
      </c>
      <c r="H233" s="48">
        <f t="shared" ref="H233:H247" si="236">D233</f>
        <v>1.7</v>
      </c>
      <c r="I233" s="48">
        <f t="shared" ref="I233:I247" si="237">E233*0.25</f>
        <v>6.7500000000000004E-2</v>
      </c>
      <c r="J233" s="48">
        <f t="shared" ref="J233:J247" si="238">D233</f>
        <v>1.7</v>
      </c>
      <c r="K233" s="48">
        <v>0.45</v>
      </c>
      <c r="L233" s="48">
        <f t="shared" ref="L233:L247" si="239">D233</f>
        <v>1.7</v>
      </c>
      <c r="M233" s="48">
        <f t="shared" ref="M233:M247" si="240">E233*0.3</f>
        <v>8.1000000000000003E-2</v>
      </c>
      <c r="N233" s="48">
        <f t="shared" ref="N233:N247" si="241">D233</f>
        <v>1.7</v>
      </c>
      <c r="O233" s="48">
        <f t="shared" ref="O233:O247" si="242">E233*0.25</f>
        <v>6.7500000000000004E-2</v>
      </c>
      <c r="P233" s="48">
        <f t="shared" ref="P233:P247" si="243">D233</f>
        <v>1.7</v>
      </c>
      <c r="Q233" s="48">
        <f t="shared" ref="Q233:Q247" si="244">E233*0.25</f>
        <v>6.7500000000000004E-2</v>
      </c>
      <c r="R233" s="48">
        <f t="shared" ref="R233:R247" si="245">D233-0.8</f>
        <v>0.89999999999999991</v>
      </c>
      <c r="S233" s="48">
        <f t="shared" ref="S233:S247" si="246">E233*0.25</f>
        <v>6.7500000000000004E-2</v>
      </c>
      <c r="T233" s="68">
        <f t="shared" ref="T233:T247" si="247">D233*0.49</f>
        <v>0.83299999999999996</v>
      </c>
      <c r="U233" s="48">
        <f t="shared" ref="U233:U247" si="248">E233*0.22</f>
        <v>5.9400000000000001E-2</v>
      </c>
    </row>
    <row r="234" spans="1:23" ht="38.25" x14ac:dyDescent="0.2">
      <c r="A234" s="66">
        <v>0.43</v>
      </c>
      <c r="B234" s="67">
        <v>228</v>
      </c>
      <c r="C234" s="21" t="s">
        <v>321</v>
      </c>
      <c r="D234" s="82">
        <v>1.8</v>
      </c>
      <c r="E234" s="86">
        <v>0.37</v>
      </c>
      <c r="F234" s="68">
        <f t="shared" si="234"/>
        <v>0.88200000000000001</v>
      </c>
      <c r="G234" s="48">
        <f t="shared" si="235"/>
        <v>8.14E-2</v>
      </c>
      <c r="H234" s="48">
        <f t="shared" si="236"/>
        <v>1.8</v>
      </c>
      <c r="I234" s="48">
        <f t="shared" si="237"/>
        <v>9.2499999999999999E-2</v>
      </c>
      <c r="J234" s="48">
        <f t="shared" si="238"/>
        <v>1.8</v>
      </c>
      <c r="K234" s="48">
        <v>0.45</v>
      </c>
      <c r="L234" s="48">
        <f t="shared" si="239"/>
        <v>1.8</v>
      </c>
      <c r="M234" s="48">
        <f t="shared" si="240"/>
        <v>0.111</v>
      </c>
      <c r="N234" s="48">
        <f t="shared" si="241"/>
        <v>1.8</v>
      </c>
      <c r="O234" s="48">
        <f t="shared" si="242"/>
        <v>9.2499999999999999E-2</v>
      </c>
      <c r="P234" s="48">
        <f t="shared" si="243"/>
        <v>1.8</v>
      </c>
      <c r="Q234" s="48">
        <f t="shared" si="244"/>
        <v>9.2499999999999999E-2</v>
      </c>
      <c r="R234" s="48">
        <f t="shared" si="245"/>
        <v>1</v>
      </c>
      <c r="S234" s="48">
        <f t="shared" si="246"/>
        <v>9.2499999999999999E-2</v>
      </c>
      <c r="T234" s="68">
        <f t="shared" si="247"/>
        <v>0.88200000000000001</v>
      </c>
      <c r="U234" s="48">
        <f t="shared" si="248"/>
        <v>8.14E-2</v>
      </c>
    </row>
    <row r="235" spans="1:23" ht="38.25" x14ac:dyDescent="0.2">
      <c r="A235" s="66">
        <v>0.43</v>
      </c>
      <c r="B235" s="67">
        <v>229</v>
      </c>
      <c r="C235" s="21" t="s">
        <v>322</v>
      </c>
      <c r="D235" s="82">
        <v>1.8</v>
      </c>
      <c r="E235" s="86">
        <v>0.36</v>
      </c>
      <c r="F235" s="68">
        <f t="shared" si="234"/>
        <v>0.88200000000000001</v>
      </c>
      <c r="G235" s="48">
        <f t="shared" si="235"/>
        <v>7.9199999999999993E-2</v>
      </c>
      <c r="H235" s="48">
        <f t="shared" si="236"/>
        <v>1.8</v>
      </c>
      <c r="I235" s="48">
        <f t="shared" si="237"/>
        <v>0.09</v>
      </c>
      <c r="J235" s="48">
        <f t="shared" si="238"/>
        <v>1.8</v>
      </c>
      <c r="K235" s="48">
        <v>0.45</v>
      </c>
      <c r="L235" s="48">
        <f t="shared" si="239"/>
        <v>1.8</v>
      </c>
      <c r="M235" s="48">
        <f t="shared" si="240"/>
        <v>0.108</v>
      </c>
      <c r="N235" s="48">
        <f t="shared" si="241"/>
        <v>1.8</v>
      </c>
      <c r="O235" s="48">
        <f t="shared" si="242"/>
        <v>0.09</v>
      </c>
      <c r="P235" s="48">
        <f t="shared" si="243"/>
        <v>1.8</v>
      </c>
      <c r="Q235" s="48">
        <f t="shared" si="244"/>
        <v>0.09</v>
      </c>
      <c r="R235" s="48">
        <f t="shared" si="245"/>
        <v>1</v>
      </c>
      <c r="S235" s="48">
        <f t="shared" si="246"/>
        <v>0.09</v>
      </c>
      <c r="T235" s="68">
        <f t="shared" si="247"/>
        <v>0.88200000000000001</v>
      </c>
      <c r="U235" s="48">
        <f t="shared" si="248"/>
        <v>7.9199999999999993E-2</v>
      </c>
    </row>
    <row r="236" spans="1:23" ht="38.25" x14ac:dyDescent="0.2">
      <c r="A236" s="66">
        <v>0.35</v>
      </c>
      <c r="B236" s="67">
        <v>230</v>
      </c>
      <c r="C236" s="21" t="s">
        <v>323</v>
      </c>
      <c r="D236" s="82">
        <v>1.8</v>
      </c>
      <c r="E236" s="86">
        <v>0.18</v>
      </c>
      <c r="F236" s="68">
        <f t="shared" si="234"/>
        <v>0.88200000000000001</v>
      </c>
      <c r="G236" s="48">
        <f t="shared" si="235"/>
        <v>3.9599999999999996E-2</v>
      </c>
      <c r="H236" s="48">
        <f t="shared" si="236"/>
        <v>1.8</v>
      </c>
      <c r="I236" s="48">
        <f t="shared" si="237"/>
        <v>4.4999999999999998E-2</v>
      </c>
      <c r="J236" s="48">
        <f t="shared" si="238"/>
        <v>1.8</v>
      </c>
      <c r="K236" s="48">
        <v>0.45</v>
      </c>
      <c r="L236" s="48">
        <f t="shared" si="239"/>
        <v>1.8</v>
      </c>
      <c r="M236" s="48">
        <f t="shared" si="240"/>
        <v>5.3999999999999999E-2</v>
      </c>
      <c r="N236" s="48">
        <f t="shared" si="241"/>
        <v>1.8</v>
      </c>
      <c r="O236" s="48">
        <f t="shared" si="242"/>
        <v>4.4999999999999998E-2</v>
      </c>
      <c r="P236" s="48">
        <f t="shared" si="243"/>
        <v>1.8</v>
      </c>
      <c r="Q236" s="48">
        <f t="shared" si="244"/>
        <v>4.4999999999999998E-2</v>
      </c>
      <c r="R236" s="48">
        <f t="shared" si="245"/>
        <v>1</v>
      </c>
      <c r="S236" s="48">
        <f t="shared" si="246"/>
        <v>4.4999999999999998E-2</v>
      </c>
      <c r="T236" s="68">
        <f t="shared" si="247"/>
        <v>0.88200000000000001</v>
      </c>
      <c r="U236" s="48">
        <f t="shared" si="248"/>
        <v>3.9599999999999996E-2</v>
      </c>
    </row>
    <row r="237" spans="1:23" ht="38.25" x14ac:dyDescent="0.2">
      <c r="A237" s="66">
        <v>0.35</v>
      </c>
      <c r="B237" s="67">
        <v>231</v>
      </c>
      <c r="C237" s="21" t="s">
        <v>324</v>
      </c>
      <c r="D237" s="82">
        <v>1.8</v>
      </c>
      <c r="E237" s="86">
        <v>0.19</v>
      </c>
      <c r="F237" s="68">
        <f t="shared" si="234"/>
        <v>0.88200000000000001</v>
      </c>
      <c r="G237" s="48">
        <f t="shared" si="235"/>
        <v>4.1800000000000004E-2</v>
      </c>
      <c r="H237" s="48">
        <f t="shared" si="236"/>
        <v>1.8</v>
      </c>
      <c r="I237" s="48">
        <f t="shared" si="237"/>
        <v>4.7500000000000001E-2</v>
      </c>
      <c r="J237" s="48">
        <f t="shared" si="238"/>
        <v>1.8</v>
      </c>
      <c r="K237" s="48">
        <v>0.45</v>
      </c>
      <c r="L237" s="48">
        <f t="shared" si="239"/>
        <v>1.8</v>
      </c>
      <c r="M237" s="48">
        <f t="shared" si="240"/>
        <v>5.6999999999999995E-2</v>
      </c>
      <c r="N237" s="48">
        <f t="shared" si="241"/>
        <v>1.8</v>
      </c>
      <c r="O237" s="48">
        <f t="shared" si="242"/>
        <v>4.7500000000000001E-2</v>
      </c>
      <c r="P237" s="48">
        <f t="shared" si="243"/>
        <v>1.8</v>
      </c>
      <c r="Q237" s="48">
        <f t="shared" si="244"/>
        <v>4.7500000000000001E-2</v>
      </c>
      <c r="R237" s="48">
        <f t="shared" si="245"/>
        <v>1</v>
      </c>
      <c r="S237" s="48">
        <f t="shared" si="246"/>
        <v>4.7500000000000001E-2</v>
      </c>
      <c r="T237" s="68">
        <f t="shared" si="247"/>
        <v>0.88200000000000001</v>
      </c>
      <c r="U237" s="48">
        <f t="shared" si="248"/>
        <v>4.1800000000000004E-2</v>
      </c>
    </row>
    <row r="238" spans="1:23" ht="51" x14ac:dyDescent="0.2">
      <c r="A238" s="66"/>
      <c r="B238" s="67">
        <v>232</v>
      </c>
      <c r="C238" s="21" t="s">
        <v>187</v>
      </c>
      <c r="D238" s="82">
        <v>1.8</v>
      </c>
      <c r="E238" s="86">
        <v>0.49</v>
      </c>
      <c r="F238" s="68">
        <f t="shared" si="234"/>
        <v>0.88200000000000001</v>
      </c>
      <c r="G238" s="48">
        <f t="shared" si="235"/>
        <v>0.10779999999999999</v>
      </c>
      <c r="H238" s="48">
        <f t="shared" si="236"/>
        <v>1.8</v>
      </c>
      <c r="I238" s="48">
        <f t="shared" si="237"/>
        <v>0.1225</v>
      </c>
      <c r="J238" s="48">
        <f t="shared" si="238"/>
        <v>1.8</v>
      </c>
      <c r="K238" s="48">
        <v>0.45</v>
      </c>
      <c r="L238" s="48">
        <f t="shared" si="239"/>
        <v>1.8</v>
      </c>
      <c r="M238" s="48">
        <f t="shared" si="240"/>
        <v>0.14699999999999999</v>
      </c>
      <c r="N238" s="48">
        <f t="shared" si="241"/>
        <v>1.8</v>
      </c>
      <c r="O238" s="48">
        <f t="shared" si="242"/>
        <v>0.1225</v>
      </c>
      <c r="P238" s="48">
        <f t="shared" si="243"/>
        <v>1.8</v>
      </c>
      <c r="Q238" s="48">
        <f t="shared" si="244"/>
        <v>0.1225</v>
      </c>
      <c r="R238" s="48">
        <f t="shared" si="245"/>
        <v>1</v>
      </c>
      <c r="S238" s="48">
        <f t="shared" si="246"/>
        <v>0.1225</v>
      </c>
      <c r="T238" s="68">
        <f t="shared" si="247"/>
        <v>0.88200000000000001</v>
      </c>
      <c r="U238" s="48">
        <f t="shared" si="248"/>
        <v>0.10779999999999999</v>
      </c>
    </row>
    <row r="239" spans="1:23" ht="38.25" x14ac:dyDescent="0.2">
      <c r="A239" s="66"/>
      <c r="B239" s="67">
        <v>233</v>
      </c>
      <c r="C239" s="21" t="s">
        <v>191</v>
      </c>
      <c r="D239" s="84">
        <v>1.9</v>
      </c>
      <c r="E239" s="87">
        <v>0.42</v>
      </c>
      <c r="F239" s="68">
        <f t="shared" ref="F239" si="249">D239*0.49</f>
        <v>0.93099999999999994</v>
      </c>
      <c r="G239" s="48">
        <f t="shared" ref="G239" si="250">E239*0.22</f>
        <v>9.2399999999999996E-2</v>
      </c>
      <c r="H239" s="48">
        <f t="shared" ref="H239" si="251">D239</f>
        <v>1.9</v>
      </c>
      <c r="I239" s="48">
        <f t="shared" ref="I239" si="252">E239*0.25</f>
        <v>0.105</v>
      </c>
      <c r="J239" s="48">
        <f t="shared" ref="J239" si="253">D239</f>
        <v>1.9</v>
      </c>
      <c r="K239" s="48">
        <v>0.45</v>
      </c>
      <c r="L239" s="48">
        <f t="shared" ref="L239" si="254">D239</f>
        <v>1.9</v>
      </c>
      <c r="M239" s="48">
        <f t="shared" ref="M239" si="255">E239*0.3</f>
        <v>0.126</v>
      </c>
      <c r="N239" s="48">
        <f t="shared" ref="N239" si="256">D239</f>
        <v>1.9</v>
      </c>
      <c r="O239" s="48">
        <f t="shared" ref="O239" si="257">E239*0.25</f>
        <v>0.105</v>
      </c>
      <c r="P239" s="48">
        <f t="shared" ref="P239" si="258">D239</f>
        <v>1.9</v>
      </c>
      <c r="Q239" s="48">
        <f t="shared" ref="Q239" si="259">E239*0.25</f>
        <v>0.105</v>
      </c>
      <c r="R239" s="48">
        <f t="shared" ref="R239" si="260">D239-0.8</f>
        <v>1.0999999999999999</v>
      </c>
      <c r="S239" s="48">
        <f t="shared" ref="S239" si="261">E239*0.25</f>
        <v>0.105</v>
      </c>
      <c r="T239" s="68">
        <f t="shared" ref="T239" si="262">D239*0.49</f>
        <v>0.93099999999999994</v>
      </c>
      <c r="U239" s="48">
        <f t="shared" ref="U239" si="263">E239*0.22</f>
        <v>9.2399999999999996E-2</v>
      </c>
    </row>
    <row r="240" spans="1:23" ht="51" x14ac:dyDescent="0.2">
      <c r="A240" s="66"/>
      <c r="B240" s="67">
        <v>234</v>
      </c>
      <c r="C240" s="21" t="s">
        <v>192</v>
      </c>
      <c r="D240" s="84">
        <v>1.9</v>
      </c>
      <c r="E240" s="87">
        <v>0.38</v>
      </c>
      <c r="F240" s="68">
        <f t="shared" ref="F240:F244" si="264">D240*0.49</f>
        <v>0.93099999999999994</v>
      </c>
      <c r="G240" s="48">
        <f t="shared" ref="G240:G244" si="265">E240*0.22</f>
        <v>8.3600000000000008E-2</v>
      </c>
      <c r="H240" s="48">
        <f t="shared" ref="H240:H244" si="266">D240</f>
        <v>1.9</v>
      </c>
      <c r="I240" s="48">
        <f t="shared" ref="I240:I244" si="267">E240*0.25</f>
        <v>9.5000000000000001E-2</v>
      </c>
      <c r="J240" s="48">
        <f t="shared" ref="J240:J244" si="268">D240</f>
        <v>1.9</v>
      </c>
      <c r="K240" s="48">
        <v>0.45</v>
      </c>
      <c r="L240" s="48">
        <f t="shared" ref="L240:L244" si="269">D240</f>
        <v>1.9</v>
      </c>
      <c r="M240" s="48">
        <f t="shared" ref="M240:M244" si="270">E240*0.3</f>
        <v>0.11399999999999999</v>
      </c>
      <c r="N240" s="48">
        <f t="shared" ref="N240:N244" si="271">D240</f>
        <v>1.9</v>
      </c>
      <c r="O240" s="48">
        <f t="shared" ref="O240:O244" si="272">E240*0.25</f>
        <v>9.5000000000000001E-2</v>
      </c>
      <c r="P240" s="48">
        <f t="shared" ref="P240:P244" si="273">D240</f>
        <v>1.9</v>
      </c>
      <c r="Q240" s="48">
        <f t="shared" ref="Q240:Q244" si="274">E240*0.25</f>
        <v>9.5000000000000001E-2</v>
      </c>
      <c r="R240" s="48">
        <f t="shared" ref="R240:R244" si="275">D240-0.8</f>
        <v>1.0999999999999999</v>
      </c>
      <c r="S240" s="48">
        <f t="shared" ref="S240:S244" si="276">E240*0.25</f>
        <v>9.5000000000000001E-2</v>
      </c>
      <c r="T240" s="68">
        <f t="shared" ref="T240:T244" si="277">D240*0.49</f>
        <v>0.93099999999999994</v>
      </c>
      <c r="U240" s="48">
        <f t="shared" ref="U240:U244" si="278">E240*0.22</f>
        <v>8.3600000000000008E-2</v>
      </c>
    </row>
    <row r="241" spans="1:21" ht="51" x14ac:dyDescent="0.2">
      <c r="A241" s="66"/>
      <c r="B241" s="67">
        <v>235</v>
      </c>
      <c r="C241" s="21" t="s">
        <v>328</v>
      </c>
      <c r="D241" s="82">
        <v>1.8</v>
      </c>
      <c r="E241" s="86">
        <v>0.2</v>
      </c>
      <c r="F241" s="68">
        <f t="shared" si="264"/>
        <v>0.88200000000000001</v>
      </c>
      <c r="G241" s="48">
        <f t="shared" si="265"/>
        <v>4.4000000000000004E-2</v>
      </c>
      <c r="H241" s="48">
        <f t="shared" si="266"/>
        <v>1.8</v>
      </c>
      <c r="I241" s="48">
        <f t="shared" si="267"/>
        <v>0.05</v>
      </c>
      <c r="J241" s="48">
        <f t="shared" si="268"/>
        <v>1.8</v>
      </c>
      <c r="K241" s="48">
        <v>0.45</v>
      </c>
      <c r="L241" s="48">
        <f t="shared" si="269"/>
        <v>1.8</v>
      </c>
      <c r="M241" s="48">
        <f t="shared" si="270"/>
        <v>0.06</v>
      </c>
      <c r="N241" s="48">
        <f t="shared" si="271"/>
        <v>1.8</v>
      </c>
      <c r="O241" s="48">
        <f t="shared" si="272"/>
        <v>0.05</v>
      </c>
      <c r="P241" s="48">
        <f t="shared" si="273"/>
        <v>1.8</v>
      </c>
      <c r="Q241" s="48">
        <f t="shared" si="274"/>
        <v>0.05</v>
      </c>
      <c r="R241" s="48">
        <f t="shared" si="275"/>
        <v>1</v>
      </c>
      <c r="S241" s="48">
        <f t="shared" si="276"/>
        <v>0.05</v>
      </c>
      <c r="T241" s="68">
        <f t="shared" si="277"/>
        <v>0.88200000000000001</v>
      </c>
      <c r="U241" s="48">
        <f t="shared" si="278"/>
        <v>4.4000000000000004E-2</v>
      </c>
    </row>
    <row r="242" spans="1:21" ht="51" x14ac:dyDescent="0.2">
      <c r="A242" s="66"/>
      <c r="B242" s="67">
        <v>236</v>
      </c>
      <c r="C242" s="21" t="s">
        <v>257</v>
      </c>
      <c r="D242" s="82">
        <v>1.8</v>
      </c>
      <c r="E242" s="86">
        <v>0.43</v>
      </c>
      <c r="F242" s="68">
        <f t="shared" si="264"/>
        <v>0.88200000000000001</v>
      </c>
      <c r="G242" s="48">
        <f t="shared" si="265"/>
        <v>9.4600000000000004E-2</v>
      </c>
      <c r="H242" s="48">
        <f t="shared" si="266"/>
        <v>1.8</v>
      </c>
      <c r="I242" s="48">
        <f t="shared" si="267"/>
        <v>0.1075</v>
      </c>
      <c r="J242" s="48">
        <f t="shared" si="268"/>
        <v>1.8</v>
      </c>
      <c r="K242" s="48">
        <v>0.45</v>
      </c>
      <c r="L242" s="48">
        <f t="shared" si="269"/>
        <v>1.8</v>
      </c>
      <c r="M242" s="48">
        <f t="shared" si="270"/>
        <v>0.129</v>
      </c>
      <c r="N242" s="48">
        <f t="shared" si="271"/>
        <v>1.8</v>
      </c>
      <c r="O242" s="48">
        <f t="shared" si="272"/>
        <v>0.1075</v>
      </c>
      <c r="P242" s="48">
        <f t="shared" si="273"/>
        <v>1.8</v>
      </c>
      <c r="Q242" s="48">
        <f t="shared" si="274"/>
        <v>0.1075</v>
      </c>
      <c r="R242" s="48">
        <f t="shared" si="275"/>
        <v>1</v>
      </c>
      <c r="S242" s="48">
        <f t="shared" si="276"/>
        <v>0.1075</v>
      </c>
      <c r="T242" s="68">
        <f t="shared" si="277"/>
        <v>0.88200000000000001</v>
      </c>
      <c r="U242" s="48">
        <f t="shared" si="278"/>
        <v>9.4600000000000004E-2</v>
      </c>
    </row>
    <row r="243" spans="1:21" ht="51" x14ac:dyDescent="0.2">
      <c r="A243" s="66"/>
      <c r="B243" s="67">
        <v>237</v>
      </c>
      <c r="C243" s="21" t="s">
        <v>258</v>
      </c>
      <c r="D243" s="82">
        <v>1.8</v>
      </c>
      <c r="E243" s="86">
        <v>0.22</v>
      </c>
      <c r="F243" s="68">
        <f t="shared" si="264"/>
        <v>0.88200000000000001</v>
      </c>
      <c r="G243" s="48">
        <f t="shared" si="265"/>
        <v>4.8399999999999999E-2</v>
      </c>
      <c r="H243" s="48">
        <f t="shared" si="266"/>
        <v>1.8</v>
      </c>
      <c r="I243" s="48">
        <f t="shared" si="267"/>
        <v>5.5E-2</v>
      </c>
      <c r="J243" s="48">
        <f t="shared" si="268"/>
        <v>1.8</v>
      </c>
      <c r="K243" s="48">
        <v>0.45</v>
      </c>
      <c r="L243" s="48">
        <f t="shared" si="269"/>
        <v>1.8</v>
      </c>
      <c r="M243" s="48">
        <f t="shared" si="270"/>
        <v>6.6000000000000003E-2</v>
      </c>
      <c r="N243" s="48">
        <f t="shared" si="271"/>
        <v>1.8</v>
      </c>
      <c r="O243" s="48">
        <f t="shared" si="272"/>
        <v>5.5E-2</v>
      </c>
      <c r="P243" s="48">
        <f t="shared" si="273"/>
        <v>1.8</v>
      </c>
      <c r="Q243" s="48">
        <f t="shared" si="274"/>
        <v>5.5E-2</v>
      </c>
      <c r="R243" s="48">
        <f t="shared" si="275"/>
        <v>1</v>
      </c>
      <c r="S243" s="48">
        <f t="shared" si="276"/>
        <v>5.5E-2</v>
      </c>
      <c r="T243" s="68">
        <f t="shared" si="277"/>
        <v>0.88200000000000001</v>
      </c>
      <c r="U243" s="48">
        <f t="shared" si="278"/>
        <v>4.8399999999999999E-2</v>
      </c>
    </row>
    <row r="244" spans="1:21" ht="51" x14ac:dyDescent="0.2">
      <c r="A244" s="66"/>
      <c r="B244" s="67">
        <v>238</v>
      </c>
      <c r="C244" s="21" t="s">
        <v>329</v>
      </c>
      <c r="D244" s="82">
        <v>1.8</v>
      </c>
      <c r="E244" s="86">
        <v>0.32</v>
      </c>
      <c r="F244" s="68">
        <f t="shared" si="264"/>
        <v>0.88200000000000001</v>
      </c>
      <c r="G244" s="48">
        <f t="shared" si="265"/>
        <v>7.0400000000000004E-2</v>
      </c>
      <c r="H244" s="48">
        <f t="shared" si="266"/>
        <v>1.8</v>
      </c>
      <c r="I244" s="48">
        <f t="shared" si="267"/>
        <v>0.08</v>
      </c>
      <c r="J244" s="48">
        <f t="shared" si="268"/>
        <v>1.8</v>
      </c>
      <c r="K244" s="48">
        <v>0.45</v>
      </c>
      <c r="L244" s="48">
        <f t="shared" si="269"/>
        <v>1.8</v>
      </c>
      <c r="M244" s="48">
        <f t="shared" si="270"/>
        <v>9.6000000000000002E-2</v>
      </c>
      <c r="N244" s="48">
        <f t="shared" si="271"/>
        <v>1.8</v>
      </c>
      <c r="O244" s="48">
        <f t="shared" si="272"/>
        <v>0.08</v>
      </c>
      <c r="P244" s="48">
        <f t="shared" si="273"/>
        <v>1.8</v>
      </c>
      <c r="Q244" s="48">
        <f t="shared" si="274"/>
        <v>0.08</v>
      </c>
      <c r="R244" s="48">
        <f t="shared" si="275"/>
        <v>1</v>
      </c>
      <c r="S244" s="48">
        <f t="shared" si="276"/>
        <v>0.08</v>
      </c>
      <c r="T244" s="68">
        <f t="shared" si="277"/>
        <v>0.88200000000000001</v>
      </c>
      <c r="U244" s="48">
        <f t="shared" si="278"/>
        <v>7.0400000000000004E-2</v>
      </c>
    </row>
    <row r="245" spans="1:21" ht="51" x14ac:dyDescent="0.2">
      <c r="A245" s="66">
        <v>0.43</v>
      </c>
      <c r="B245" s="67">
        <v>239</v>
      </c>
      <c r="C245" s="21" t="s">
        <v>89</v>
      </c>
      <c r="D245" s="82">
        <v>1.8</v>
      </c>
      <c r="E245" s="86">
        <v>0.42</v>
      </c>
      <c r="F245" s="68">
        <f t="shared" si="234"/>
        <v>0.88200000000000001</v>
      </c>
      <c r="G245" s="48">
        <f t="shared" si="235"/>
        <v>9.2399999999999996E-2</v>
      </c>
      <c r="H245" s="48">
        <f t="shared" si="236"/>
        <v>1.8</v>
      </c>
      <c r="I245" s="48">
        <f t="shared" si="237"/>
        <v>0.105</v>
      </c>
      <c r="J245" s="48">
        <f t="shared" si="238"/>
        <v>1.8</v>
      </c>
      <c r="K245" s="48">
        <v>0.45</v>
      </c>
      <c r="L245" s="48">
        <f t="shared" si="239"/>
        <v>1.8</v>
      </c>
      <c r="M245" s="48">
        <f t="shared" si="240"/>
        <v>0.126</v>
      </c>
      <c r="N245" s="48">
        <f t="shared" si="241"/>
        <v>1.8</v>
      </c>
      <c r="O245" s="48">
        <f t="shared" si="242"/>
        <v>0.105</v>
      </c>
      <c r="P245" s="48">
        <f t="shared" si="243"/>
        <v>1.8</v>
      </c>
      <c r="Q245" s="48">
        <f t="shared" si="244"/>
        <v>0.105</v>
      </c>
      <c r="R245" s="48">
        <f t="shared" si="245"/>
        <v>1</v>
      </c>
      <c r="S245" s="48">
        <f t="shared" si="246"/>
        <v>0.105</v>
      </c>
      <c r="T245" s="68">
        <f t="shared" si="247"/>
        <v>0.88200000000000001</v>
      </c>
      <c r="U245" s="48">
        <f t="shared" si="248"/>
        <v>9.2399999999999996E-2</v>
      </c>
    </row>
    <row r="246" spans="1:21" ht="51" x14ac:dyDescent="0.2">
      <c r="A246" s="66">
        <v>0.53</v>
      </c>
      <c r="B246" s="67">
        <v>240</v>
      </c>
      <c r="C246" s="21" t="s">
        <v>88</v>
      </c>
      <c r="D246" s="82">
        <v>1.8</v>
      </c>
      <c r="E246" s="86">
        <v>0.32</v>
      </c>
      <c r="F246" s="68">
        <f t="shared" si="234"/>
        <v>0.88200000000000001</v>
      </c>
      <c r="G246" s="48">
        <f t="shared" si="235"/>
        <v>7.0400000000000004E-2</v>
      </c>
      <c r="H246" s="48">
        <f t="shared" si="236"/>
        <v>1.8</v>
      </c>
      <c r="I246" s="48">
        <f t="shared" si="237"/>
        <v>0.08</v>
      </c>
      <c r="J246" s="48">
        <f t="shared" si="238"/>
        <v>1.8</v>
      </c>
      <c r="K246" s="48">
        <v>0.45</v>
      </c>
      <c r="L246" s="48">
        <f t="shared" si="239"/>
        <v>1.8</v>
      </c>
      <c r="M246" s="48">
        <f t="shared" si="240"/>
        <v>9.6000000000000002E-2</v>
      </c>
      <c r="N246" s="48">
        <f t="shared" si="241"/>
        <v>1.8</v>
      </c>
      <c r="O246" s="48">
        <f t="shared" si="242"/>
        <v>0.08</v>
      </c>
      <c r="P246" s="48">
        <f t="shared" si="243"/>
        <v>1.8</v>
      </c>
      <c r="Q246" s="48">
        <f t="shared" si="244"/>
        <v>0.08</v>
      </c>
      <c r="R246" s="48">
        <f t="shared" si="245"/>
        <v>1</v>
      </c>
      <c r="S246" s="48">
        <f t="shared" si="246"/>
        <v>0.08</v>
      </c>
      <c r="T246" s="68">
        <f t="shared" si="247"/>
        <v>0.88200000000000001</v>
      </c>
      <c r="U246" s="48">
        <f t="shared" si="248"/>
        <v>7.0400000000000004E-2</v>
      </c>
    </row>
    <row r="247" spans="1:21" ht="51" x14ac:dyDescent="0.2">
      <c r="A247" s="66">
        <v>0.26</v>
      </c>
      <c r="B247" s="67">
        <v>241</v>
      </c>
      <c r="C247" s="21" t="s">
        <v>87</v>
      </c>
      <c r="D247" s="82">
        <v>1.8</v>
      </c>
      <c r="E247" s="86">
        <v>0.28000000000000003</v>
      </c>
      <c r="F247" s="68">
        <f t="shared" si="234"/>
        <v>0.88200000000000001</v>
      </c>
      <c r="G247" s="48">
        <f t="shared" si="235"/>
        <v>6.1600000000000009E-2</v>
      </c>
      <c r="H247" s="48">
        <f t="shared" si="236"/>
        <v>1.8</v>
      </c>
      <c r="I247" s="48">
        <f t="shared" si="237"/>
        <v>7.0000000000000007E-2</v>
      </c>
      <c r="J247" s="48">
        <f t="shared" si="238"/>
        <v>1.8</v>
      </c>
      <c r="K247" s="48">
        <v>0.45</v>
      </c>
      <c r="L247" s="48">
        <f t="shared" si="239"/>
        <v>1.8</v>
      </c>
      <c r="M247" s="48">
        <f t="shared" si="240"/>
        <v>8.4000000000000005E-2</v>
      </c>
      <c r="N247" s="48">
        <f t="shared" si="241"/>
        <v>1.8</v>
      </c>
      <c r="O247" s="48">
        <f t="shared" si="242"/>
        <v>7.0000000000000007E-2</v>
      </c>
      <c r="P247" s="48">
        <f t="shared" si="243"/>
        <v>1.8</v>
      </c>
      <c r="Q247" s="48">
        <f t="shared" si="244"/>
        <v>7.0000000000000007E-2</v>
      </c>
      <c r="R247" s="48">
        <f t="shared" si="245"/>
        <v>1</v>
      </c>
      <c r="S247" s="48">
        <f t="shared" si="246"/>
        <v>7.0000000000000007E-2</v>
      </c>
      <c r="T247" s="68">
        <f t="shared" si="247"/>
        <v>0.88200000000000001</v>
      </c>
      <c r="U247" s="48">
        <f t="shared" si="248"/>
        <v>6.1600000000000009E-2</v>
      </c>
    </row>
    <row r="248" spans="1:21" ht="51" x14ac:dyDescent="0.2">
      <c r="A248" s="66">
        <v>0.26</v>
      </c>
      <c r="B248" s="67">
        <v>242</v>
      </c>
      <c r="C248" s="21" t="s">
        <v>86</v>
      </c>
      <c r="D248" s="82">
        <v>1.8</v>
      </c>
      <c r="E248" s="86">
        <v>0.26</v>
      </c>
      <c r="F248" s="68">
        <f t="shared" ref="F248:F253" si="279">D248*0.49</f>
        <v>0.88200000000000001</v>
      </c>
      <c r="G248" s="48">
        <f t="shared" ref="G248:G253" si="280">E248*0.22</f>
        <v>5.7200000000000001E-2</v>
      </c>
      <c r="H248" s="48">
        <f t="shared" ref="H248:H253" si="281">D248</f>
        <v>1.8</v>
      </c>
      <c r="I248" s="48">
        <f t="shared" ref="I248:I253" si="282">E248*0.25</f>
        <v>6.5000000000000002E-2</v>
      </c>
      <c r="J248" s="48">
        <f t="shared" ref="J248:J253" si="283">D248</f>
        <v>1.8</v>
      </c>
      <c r="K248" s="48">
        <v>0.45</v>
      </c>
      <c r="L248" s="48">
        <f t="shared" ref="L248:L253" si="284">D248</f>
        <v>1.8</v>
      </c>
      <c r="M248" s="48">
        <f t="shared" ref="M248:M253" si="285">E248*0.3</f>
        <v>7.8E-2</v>
      </c>
      <c r="N248" s="48">
        <f t="shared" ref="N248:N253" si="286">D248</f>
        <v>1.8</v>
      </c>
      <c r="O248" s="48">
        <f t="shared" ref="O248:O253" si="287">E248*0.25</f>
        <v>6.5000000000000002E-2</v>
      </c>
      <c r="P248" s="48">
        <f t="shared" ref="P248:P253" si="288">D248</f>
        <v>1.8</v>
      </c>
      <c r="Q248" s="48">
        <f t="shared" ref="Q248:Q253" si="289">E248*0.25</f>
        <v>6.5000000000000002E-2</v>
      </c>
      <c r="R248" s="48">
        <f t="shared" ref="R248:R253" si="290">D248-0.8</f>
        <v>1</v>
      </c>
      <c r="S248" s="48">
        <f t="shared" ref="S248:S253" si="291">E248*0.25</f>
        <v>6.5000000000000002E-2</v>
      </c>
      <c r="T248" s="68">
        <f t="shared" ref="T248:T253" si="292">D248*0.49</f>
        <v>0.88200000000000001</v>
      </c>
      <c r="U248" s="48">
        <f t="shared" ref="U248:U253" si="293">E248*0.22</f>
        <v>5.7200000000000001E-2</v>
      </c>
    </row>
    <row r="249" spans="1:21" ht="51" x14ac:dyDescent="0.2">
      <c r="A249" s="66">
        <v>0.36</v>
      </c>
      <c r="B249" s="67">
        <v>243</v>
      </c>
      <c r="C249" s="22" t="s">
        <v>85</v>
      </c>
      <c r="D249" s="82">
        <v>1.8</v>
      </c>
      <c r="E249" s="86">
        <v>0.18</v>
      </c>
      <c r="F249" s="68">
        <f t="shared" si="279"/>
        <v>0.88200000000000001</v>
      </c>
      <c r="G249" s="48">
        <f t="shared" si="280"/>
        <v>3.9599999999999996E-2</v>
      </c>
      <c r="H249" s="48">
        <f t="shared" si="281"/>
        <v>1.8</v>
      </c>
      <c r="I249" s="48">
        <f t="shared" si="282"/>
        <v>4.4999999999999998E-2</v>
      </c>
      <c r="J249" s="48">
        <f t="shared" si="283"/>
        <v>1.8</v>
      </c>
      <c r="K249" s="48">
        <v>0.45</v>
      </c>
      <c r="L249" s="48">
        <f t="shared" si="284"/>
        <v>1.8</v>
      </c>
      <c r="M249" s="48">
        <f t="shared" si="285"/>
        <v>5.3999999999999999E-2</v>
      </c>
      <c r="N249" s="48">
        <f t="shared" si="286"/>
        <v>1.8</v>
      </c>
      <c r="O249" s="48">
        <f t="shared" si="287"/>
        <v>4.4999999999999998E-2</v>
      </c>
      <c r="P249" s="48">
        <f t="shared" si="288"/>
        <v>1.8</v>
      </c>
      <c r="Q249" s="48">
        <f t="shared" si="289"/>
        <v>4.4999999999999998E-2</v>
      </c>
      <c r="R249" s="48">
        <f t="shared" si="290"/>
        <v>1</v>
      </c>
      <c r="S249" s="48">
        <f t="shared" si="291"/>
        <v>4.4999999999999998E-2</v>
      </c>
      <c r="T249" s="68">
        <f t="shared" si="292"/>
        <v>0.88200000000000001</v>
      </c>
      <c r="U249" s="48">
        <f t="shared" si="293"/>
        <v>3.9599999999999996E-2</v>
      </c>
    </row>
    <row r="250" spans="1:21" ht="51" x14ac:dyDescent="0.2">
      <c r="A250" s="70">
        <v>0.84</v>
      </c>
      <c r="B250" s="67">
        <v>244</v>
      </c>
      <c r="C250" s="21" t="s">
        <v>84</v>
      </c>
      <c r="D250" s="82">
        <v>1.8</v>
      </c>
      <c r="E250" s="86">
        <v>0.27</v>
      </c>
      <c r="F250" s="68">
        <f t="shared" si="279"/>
        <v>0.88200000000000001</v>
      </c>
      <c r="G250" s="48">
        <f t="shared" si="280"/>
        <v>5.9400000000000001E-2</v>
      </c>
      <c r="H250" s="48">
        <f t="shared" si="281"/>
        <v>1.8</v>
      </c>
      <c r="I250" s="48">
        <f t="shared" si="282"/>
        <v>6.7500000000000004E-2</v>
      </c>
      <c r="J250" s="48">
        <f t="shared" si="283"/>
        <v>1.8</v>
      </c>
      <c r="K250" s="48">
        <v>0.45</v>
      </c>
      <c r="L250" s="48">
        <f t="shared" si="284"/>
        <v>1.8</v>
      </c>
      <c r="M250" s="48">
        <f t="shared" si="285"/>
        <v>8.1000000000000003E-2</v>
      </c>
      <c r="N250" s="48">
        <f t="shared" si="286"/>
        <v>1.8</v>
      </c>
      <c r="O250" s="48">
        <f t="shared" si="287"/>
        <v>6.7500000000000004E-2</v>
      </c>
      <c r="P250" s="48">
        <f t="shared" si="288"/>
        <v>1.8</v>
      </c>
      <c r="Q250" s="48">
        <f t="shared" si="289"/>
        <v>6.7500000000000004E-2</v>
      </c>
      <c r="R250" s="48">
        <f t="shared" si="290"/>
        <v>1</v>
      </c>
      <c r="S250" s="48">
        <f t="shared" si="291"/>
        <v>6.7500000000000004E-2</v>
      </c>
      <c r="T250" s="68">
        <f t="shared" si="292"/>
        <v>0.88200000000000001</v>
      </c>
      <c r="U250" s="48">
        <f t="shared" si="293"/>
        <v>5.9400000000000001E-2</v>
      </c>
    </row>
    <row r="251" spans="1:21" ht="51" x14ac:dyDescent="0.2">
      <c r="A251" s="66">
        <v>0.7</v>
      </c>
      <c r="B251" s="67">
        <v>245</v>
      </c>
      <c r="C251" s="21" t="s">
        <v>83</v>
      </c>
      <c r="D251" s="82">
        <v>1.8</v>
      </c>
      <c r="E251" s="86">
        <v>0.16</v>
      </c>
      <c r="F251" s="68">
        <f t="shared" si="279"/>
        <v>0.88200000000000001</v>
      </c>
      <c r="G251" s="48">
        <f t="shared" si="280"/>
        <v>3.5200000000000002E-2</v>
      </c>
      <c r="H251" s="48">
        <f t="shared" si="281"/>
        <v>1.8</v>
      </c>
      <c r="I251" s="48">
        <f t="shared" si="282"/>
        <v>0.04</v>
      </c>
      <c r="J251" s="48">
        <f t="shared" si="283"/>
        <v>1.8</v>
      </c>
      <c r="K251" s="48">
        <v>0.45</v>
      </c>
      <c r="L251" s="48">
        <f t="shared" si="284"/>
        <v>1.8</v>
      </c>
      <c r="M251" s="48">
        <f t="shared" si="285"/>
        <v>4.8000000000000001E-2</v>
      </c>
      <c r="N251" s="48">
        <f t="shared" si="286"/>
        <v>1.8</v>
      </c>
      <c r="O251" s="48">
        <f t="shared" si="287"/>
        <v>0.04</v>
      </c>
      <c r="P251" s="48">
        <f t="shared" si="288"/>
        <v>1.8</v>
      </c>
      <c r="Q251" s="48">
        <f t="shared" si="289"/>
        <v>0.04</v>
      </c>
      <c r="R251" s="48">
        <f t="shared" si="290"/>
        <v>1</v>
      </c>
      <c r="S251" s="48">
        <f t="shared" si="291"/>
        <v>0.04</v>
      </c>
      <c r="T251" s="68">
        <f t="shared" si="292"/>
        <v>0.88200000000000001</v>
      </c>
      <c r="U251" s="48">
        <f t="shared" si="293"/>
        <v>3.5200000000000002E-2</v>
      </c>
    </row>
    <row r="252" spans="1:21" ht="51" x14ac:dyDescent="0.2">
      <c r="A252" s="122" t="s">
        <v>57</v>
      </c>
      <c r="B252" s="67">
        <v>246</v>
      </c>
      <c r="C252" s="21" t="s">
        <v>82</v>
      </c>
      <c r="D252" s="82">
        <v>1.8</v>
      </c>
      <c r="E252" s="86">
        <v>0.34</v>
      </c>
      <c r="F252" s="68">
        <f t="shared" si="279"/>
        <v>0.88200000000000001</v>
      </c>
      <c r="G252" s="48">
        <f t="shared" si="280"/>
        <v>7.4800000000000005E-2</v>
      </c>
      <c r="H252" s="48">
        <f t="shared" si="281"/>
        <v>1.8</v>
      </c>
      <c r="I252" s="48">
        <f t="shared" si="282"/>
        <v>8.5000000000000006E-2</v>
      </c>
      <c r="J252" s="48">
        <f t="shared" si="283"/>
        <v>1.8</v>
      </c>
      <c r="K252" s="48">
        <v>0.45</v>
      </c>
      <c r="L252" s="48">
        <f t="shared" si="284"/>
        <v>1.8</v>
      </c>
      <c r="M252" s="48">
        <f t="shared" si="285"/>
        <v>0.10200000000000001</v>
      </c>
      <c r="N252" s="48">
        <f t="shared" si="286"/>
        <v>1.8</v>
      </c>
      <c r="O252" s="48">
        <f t="shared" si="287"/>
        <v>8.5000000000000006E-2</v>
      </c>
      <c r="P252" s="48">
        <f t="shared" si="288"/>
        <v>1.8</v>
      </c>
      <c r="Q252" s="48">
        <f t="shared" si="289"/>
        <v>8.5000000000000006E-2</v>
      </c>
      <c r="R252" s="48">
        <f t="shared" si="290"/>
        <v>1</v>
      </c>
      <c r="S252" s="48">
        <f t="shared" si="291"/>
        <v>8.5000000000000006E-2</v>
      </c>
      <c r="T252" s="68">
        <f t="shared" si="292"/>
        <v>0.88200000000000001</v>
      </c>
      <c r="U252" s="48">
        <f t="shared" si="293"/>
        <v>7.4800000000000005E-2</v>
      </c>
    </row>
    <row r="253" spans="1:21" ht="51" x14ac:dyDescent="0.2">
      <c r="A253" s="123"/>
      <c r="B253" s="67">
        <v>247</v>
      </c>
      <c r="C253" s="21" t="s">
        <v>81</v>
      </c>
      <c r="D253" s="82">
        <v>1.8</v>
      </c>
      <c r="E253" s="86">
        <v>0.21</v>
      </c>
      <c r="F253" s="68">
        <f t="shared" si="279"/>
        <v>0.88200000000000001</v>
      </c>
      <c r="G253" s="48">
        <f t="shared" si="280"/>
        <v>4.6199999999999998E-2</v>
      </c>
      <c r="H253" s="48">
        <f t="shared" si="281"/>
        <v>1.8</v>
      </c>
      <c r="I253" s="48">
        <f t="shared" si="282"/>
        <v>5.2499999999999998E-2</v>
      </c>
      <c r="J253" s="48">
        <f t="shared" si="283"/>
        <v>1.8</v>
      </c>
      <c r="K253" s="48">
        <v>0.45</v>
      </c>
      <c r="L253" s="48">
        <f t="shared" si="284"/>
        <v>1.8</v>
      </c>
      <c r="M253" s="48">
        <f t="shared" si="285"/>
        <v>6.3E-2</v>
      </c>
      <c r="N253" s="48">
        <f t="shared" si="286"/>
        <v>1.8</v>
      </c>
      <c r="O253" s="48">
        <f t="shared" si="287"/>
        <v>5.2499999999999998E-2</v>
      </c>
      <c r="P253" s="48">
        <f t="shared" si="288"/>
        <v>1.8</v>
      </c>
      <c r="Q253" s="48">
        <f t="shared" si="289"/>
        <v>5.2499999999999998E-2</v>
      </c>
      <c r="R253" s="48">
        <f t="shared" si="290"/>
        <v>1</v>
      </c>
      <c r="S253" s="48">
        <f t="shared" si="291"/>
        <v>5.2499999999999998E-2</v>
      </c>
      <c r="T253" s="68">
        <f t="shared" si="292"/>
        <v>0.88200000000000001</v>
      </c>
      <c r="U253" s="48">
        <f t="shared" si="293"/>
        <v>4.6199999999999998E-2</v>
      </c>
    </row>
    <row r="254" spans="1:21" ht="51" x14ac:dyDescent="0.2">
      <c r="A254" s="123"/>
      <c r="B254" s="67">
        <v>248</v>
      </c>
      <c r="C254" s="21" t="s">
        <v>80</v>
      </c>
      <c r="D254" s="82">
        <v>1.8</v>
      </c>
      <c r="E254" s="86">
        <v>0.22</v>
      </c>
      <c r="F254" s="68">
        <f t="shared" si="144"/>
        <v>0.88200000000000001</v>
      </c>
      <c r="G254" s="48">
        <f t="shared" si="145"/>
        <v>4.8399999999999999E-2</v>
      </c>
      <c r="H254" s="48">
        <f t="shared" si="146"/>
        <v>1.8</v>
      </c>
      <c r="I254" s="48">
        <f t="shared" si="147"/>
        <v>5.5E-2</v>
      </c>
      <c r="J254" s="48">
        <f t="shared" si="148"/>
        <v>1.8</v>
      </c>
      <c r="K254" s="48">
        <v>0.45</v>
      </c>
      <c r="L254" s="48">
        <f t="shared" si="149"/>
        <v>1.8</v>
      </c>
      <c r="M254" s="48">
        <f t="shared" si="150"/>
        <v>6.6000000000000003E-2</v>
      </c>
      <c r="N254" s="48">
        <f t="shared" si="151"/>
        <v>1.8</v>
      </c>
      <c r="O254" s="48">
        <f t="shared" si="152"/>
        <v>5.5E-2</v>
      </c>
      <c r="P254" s="48">
        <f t="shared" si="153"/>
        <v>1.8</v>
      </c>
      <c r="Q254" s="48">
        <f t="shared" si="154"/>
        <v>5.5E-2</v>
      </c>
      <c r="R254" s="48">
        <f t="shared" si="155"/>
        <v>1</v>
      </c>
      <c r="S254" s="48">
        <f t="shared" si="156"/>
        <v>5.5E-2</v>
      </c>
      <c r="T254" s="68">
        <f t="shared" si="157"/>
        <v>0.88200000000000001</v>
      </c>
      <c r="U254" s="48">
        <f t="shared" si="158"/>
        <v>4.8399999999999999E-2</v>
      </c>
    </row>
    <row r="255" spans="1:21" ht="51" x14ac:dyDescent="0.2">
      <c r="A255" s="123"/>
      <c r="B255" s="67">
        <v>249</v>
      </c>
      <c r="C255" s="21" t="s">
        <v>79</v>
      </c>
      <c r="D255" s="82">
        <v>1.8</v>
      </c>
      <c r="E255" s="86">
        <v>0.16</v>
      </c>
      <c r="F255" s="68">
        <f t="shared" si="144"/>
        <v>0.88200000000000001</v>
      </c>
      <c r="G255" s="48">
        <f t="shared" si="145"/>
        <v>3.5200000000000002E-2</v>
      </c>
      <c r="H255" s="48">
        <f t="shared" si="146"/>
        <v>1.8</v>
      </c>
      <c r="I255" s="48">
        <f t="shared" si="147"/>
        <v>0.04</v>
      </c>
      <c r="J255" s="48">
        <f t="shared" si="148"/>
        <v>1.8</v>
      </c>
      <c r="K255" s="48">
        <v>0.45</v>
      </c>
      <c r="L255" s="48">
        <f t="shared" si="149"/>
        <v>1.8</v>
      </c>
      <c r="M255" s="48">
        <f t="shared" si="150"/>
        <v>4.8000000000000001E-2</v>
      </c>
      <c r="N255" s="48">
        <f t="shared" si="151"/>
        <v>1.8</v>
      </c>
      <c r="O255" s="48">
        <f t="shared" si="152"/>
        <v>0.04</v>
      </c>
      <c r="P255" s="48">
        <f t="shared" si="153"/>
        <v>1.8</v>
      </c>
      <c r="Q255" s="48">
        <f t="shared" si="154"/>
        <v>0.04</v>
      </c>
      <c r="R255" s="48">
        <f t="shared" si="155"/>
        <v>1</v>
      </c>
      <c r="S255" s="48">
        <f t="shared" si="156"/>
        <v>0.04</v>
      </c>
      <c r="T255" s="68">
        <f t="shared" si="157"/>
        <v>0.88200000000000001</v>
      </c>
      <c r="U255" s="48">
        <f t="shared" si="158"/>
        <v>3.5200000000000002E-2</v>
      </c>
    </row>
    <row r="256" spans="1:21" ht="51" x14ac:dyDescent="0.2">
      <c r="A256" s="124"/>
      <c r="B256" s="67">
        <v>250</v>
      </c>
      <c r="C256" s="21" t="s">
        <v>78</v>
      </c>
      <c r="D256" s="82">
        <v>1.8</v>
      </c>
      <c r="E256" s="86">
        <v>0.15</v>
      </c>
      <c r="F256" s="68">
        <f t="shared" si="144"/>
        <v>0.88200000000000001</v>
      </c>
      <c r="G256" s="48">
        <f t="shared" si="145"/>
        <v>3.3000000000000002E-2</v>
      </c>
      <c r="H256" s="48">
        <f t="shared" si="146"/>
        <v>1.8</v>
      </c>
      <c r="I256" s="48">
        <f t="shared" si="147"/>
        <v>3.7499999999999999E-2</v>
      </c>
      <c r="J256" s="48">
        <f t="shared" si="148"/>
        <v>1.8</v>
      </c>
      <c r="K256" s="48">
        <v>0.45</v>
      </c>
      <c r="L256" s="48">
        <f t="shared" si="149"/>
        <v>1.8</v>
      </c>
      <c r="M256" s="48">
        <f t="shared" si="150"/>
        <v>4.4999999999999998E-2</v>
      </c>
      <c r="N256" s="48">
        <f t="shared" si="151"/>
        <v>1.8</v>
      </c>
      <c r="O256" s="48">
        <f t="shared" si="152"/>
        <v>3.7499999999999999E-2</v>
      </c>
      <c r="P256" s="48">
        <f t="shared" si="153"/>
        <v>1.8</v>
      </c>
      <c r="Q256" s="48">
        <f t="shared" si="154"/>
        <v>3.7499999999999999E-2</v>
      </c>
      <c r="R256" s="48">
        <f t="shared" si="155"/>
        <v>1</v>
      </c>
      <c r="S256" s="48">
        <f t="shared" si="156"/>
        <v>3.7499999999999999E-2</v>
      </c>
      <c r="T256" s="68">
        <f t="shared" si="157"/>
        <v>0.88200000000000001</v>
      </c>
      <c r="U256" s="48">
        <f t="shared" si="158"/>
        <v>3.3000000000000002E-2</v>
      </c>
    </row>
    <row r="257" spans="1:21" ht="51" x14ac:dyDescent="0.2">
      <c r="A257" s="69"/>
      <c r="B257" s="67">
        <v>251</v>
      </c>
      <c r="C257" s="21" t="s">
        <v>77</v>
      </c>
      <c r="D257" s="82">
        <v>1.8</v>
      </c>
      <c r="E257" s="86">
        <v>0.22</v>
      </c>
      <c r="F257" s="68">
        <f t="shared" ref="F257:F298" si="294">D257*0.49</f>
        <v>0.88200000000000001</v>
      </c>
      <c r="G257" s="48">
        <f t="shared" ref="G257:G298" si="295">E257*0.22</f>
        <v>4.8399999999999999E-2</v>
      </c>
      <c r="H257" s="48">
        <f t="shared" ref="H257:H298" si="296">D257</f>
        <v>1.8</v>
      </c>
      <c r="I257" s="48">
        <f t="shared" ref="I257:I298" si="297">E257*0.25</f>
        <v>5.5E-2</v>
      </c>
      <c r="J257" s="48">
        <f t="shared" ref="J257:J298" si="298">D257</f>
        <v>1.8</v>
      </c>
      <c r="K257" s="48">
        <v>0.45</v>
      </c>
      <c r="L257" s="48">
        <f t="shared" ref="L257:L298" si="299">D257</f>
        <v>1.8</v>
      </c>
      <c r="M257" s="48">
        <f t="shared" ref="M257:M298" si="300">E257*0.3</f>
        <v>6.6000000000000003E-2</v>
      </c>
      <c r="N257" s="48">
        <f t="shared" ref="N257:N298" si="301">D257</f>
        <v>1.8</v>
      </c>
      <c r="O257" s="48">
        <f t="shared" ref="O257:O298" si="302">E257*0.25</f>
        <v>5.5E-2</v>
      </c>
      <c r="P257" s="48">
        <f t="shared" ref="P257:P298" si="303">D257</f>
        <v>1.8</v>
      </c>
      <c r="Q257" s="48">
        <f t="shared" ref="Q257:Q298" si="304">E257*0.25</f>
        <v>5.5E-2</v>
      </c>
      <c r="R257" s="48">
        <f t="shared" ref="R257:R298" si="305">D257-0.8</f>
        <v>1</v>
      </c>
      <c r="S257" s="48">
        <f t="shared" ref="S257:S298" si="306">E257*0.25</f>
        <v>5.5E-2</v>
      </c>
      <c r="T257" s="68">
        <f t="shared" ref="T257:T298" si="307">D257*0.49</f>
        <v>0.88200000000000001</v>
      </c>
      <c r="U257" s="48">
        <f t="shared" ref="U257:U298" si="308">E257*0.22</f>
        <v>4.8399999999999999E-2</v>
      </c>
    </row>
    <row r="258" spans="1:21" ht="51" x14ac:dyDescent="0.2">
      <c r="A258" s="69"/>
      <c r="B258" s="67">
        <v>252</v>
      </c>
      <c r="C258" s="21" t="s">
        <v>76</v>
      </c>
      <c r="D258" s="82">
        <v>1.8</v>
      </c>
      <c r="E258" s="86">
        <v>0.22</v>
      </c>
      <c r="F258" s="68">
        <f t="shared" si="294"/>
        <v>0.88200000000000001</v>
      </c>
      <c r="G258" s="48">
        <f t="shared" si="295"/>
        <v>4.8399999999999999E-2</v>
      </c>
      <c r="H258" s="48">
        <f t="shared" si="296"/>
        <v>1.8</v>
      </c>
      <c r="I258" s="48">
        <f t="shared" si="297"/>
        <v>5.5E-2</v>
      </c>
      <c r="J258" s="48">
        <f t="shared" si="298"/>
        <v>1.8</v>
      </c>
      <c r="K258" s="48">
        <v>0.45</v>
      </c>
      <c r="L258" s="48">
        <f t="shared" si="299"/>
        <v>1.8</v>
      </c>
      <c r="M258" s="48">
        <f t="shared" si="300"/>
        <v>6.6000000000000003E-2</v>
      </c>
      <c r="N258" s="48">
        <f t="shared" si="301"/>
        <v>1.8</v>
      </c>
      <c r="O258" s="48">
        <f t="shared" si="302"/>
        <v>5.5E-2</v>
      </c>
      <c r="P258" s="48">
        <f t="shared" si="303"/>
        <v>1.8</v>
      </c>
      <c r="Q258" s="48">
        <f t="shared" si="304"/>
        <v>5.5E-2</v>
      </c>
      <c r="R258" s="48">
        <f t="shared" si="305"/>
        <v>1</v>
      </c>
      <c r="S258" s="48">
        <f t="shared" si="306"/>
        <v>5.5E-2</v>
      </c>
      <c r="T258" s="68">
        <f t="shared" si="307"/>
        <v>0.88200000000000001</v>
      </c>
      <c r="U258" s="48">
        <f t="shared" si="308"/>
        <v>4.8399999999999999E-2</v>
      </c>
    </row>
    <row r="259" spans="1:21" ht="51" x14ac:dyDescent="0.2">
      <c r="A259" s="69"/>
      <c r="B259" s="67">
        <v>253</v>
      </c>
      <c r="C259" s="21" t="s">
        <v>75</v>
      </c>
      <c r="D259" s="82">
        <v>1.8</v>
      </c>
      <c r="E259" s="86">
        <v>0.32</v>
      </c>
      <c r="F259" s="68">
        <f t="shared" si="294"/>
        <v>0.88200000000000001</v>
      </c>
      <c r="G259" s="48">
        <f t="shared" si="295"/>
        <v>7.0400000000000004E-2</v>
      </c>
      <c r="H259" s="48">
        <f t="shared" si="296"/>
        <v>1.8</v>
      </c>
      <c r="I259" s="48">
        <f t="shared" si="297"/>
        <v>0.08</v>
      </c>
      <c r="J259" s="48">
        <f t="shared" si="298"/>
        <v>1.8</v>
      </c>
      <c r="K259" s="48">
        <v>0.45</v>
      </c>
      <c r="L259" s="48">
        <f t="shared" si="299"/>
        <v>1.8</v>
      </c>
      <c r="M259" s="48">
        <f t="shared" si="300"/>
        <v>9.6000000000000002E-2</v>
      </c>
      <c r="N259" s="48">
        <f t="shared" si="301"/>
        <v>1.8</v>
      </c>
      <c r="O259" s="48">
        <f t="shared" si="302"/>
        <v>0.08</v>
      </c>
      <c r="P259" s="48">
        <f t="shared" si="303"/>
        <v>1.8</v>
      </c>
      <c r="Q259" s="48">
        <f t="shared" si="304"/>
        <v>0.08</v>
      </c>
      <c r="R259" s="48">
        <f t="shared" si="305"/>
        <v>1</v>
      </c>
      <c r="S259" s="48">
        <f t="shared" si="306"/>
        <v>0.08</v>
      </c>
      <c r="T259" s="68">
        <f t="shared" si="307"/>
        <v>0.88200000000000001</v>
      </c>
      <c r="U259" s="48">
        <f t="shared" si="308"/>
        <v>7.0400000000000004E-2</v>
      </c>
    </row>
    <row r="260" spans="1:21" ht="51" x14ac:dyDescent="0.2">
      <c r="A260" s="69"/>
      <c r="B260" s="67">
        <v>254</v>
      </c>
      <c r="C260" s="21" t="s">
        <v>74</v>
      </c>
      <c r="D260" s="82">
        <v>1.8</v>
      </c>
      <c r="E260" s="86">
        <v>0.25</v>
      </c>
      <c r="F260" s="68">
        <f t="shared" si="294"/>
        <v>0.88200000000000001</v>
      </c>
      <c r="G260" s="48">
        <f t="shared" si="295"/>
        <v>5.5E-2</v>
      </c>
      <c r="H260" s="48">
        <f t="shared" si="296"/>
        <v>1.8</v>
      </c>
      <c r="I260" s="48">
        <f t="shared" si="297"/>
        <v>6.25E-2</v>
      </c>
      <c r="J260" s="48">
        <f t="shared" si="298"/>
        <v>1.8</v>
      </c>
      <c r="K260" s="48">
        <v>0.45</v>
      </c>
      <c r="L260" s="48">
        <f t="shared" si="299"/>
        <v>1.8</v>
      </c>
      <c r="M260" s="48">
        <f t="shared" si="300"/>
        <v>7.4999999999999997E-2</v>
      </c>
      <c r="N260" s="48">
        <f t="shared" si="301"/>
        <v>1.8</v>
      </c>
      <c r="O260" s="48">
        <f t="shared" si="302"/>
        <v>6.25E-2</v>
      </c>
      <c r="P260" s="48">
        <f t="shared" si="303"/>
        <v>1.8</v>
      </c>
      <c r="Q260" s="48">
        <f t="shared" si="304"/>
        <v>6.25E-2</v>
      </c>
      <c r="R260" s="48">
        <f t="shared" si="305"/>
        <v>1</v>
      </c>
      <c r="S260" s="48">
        <f t="shared" si="306"/>
        <v>6.25E-2</v>
      </c>
      <c r="T260" s="68">
        <f t="shared" si="307"/>
        <v>0.88200000000000001</v>
      </c>
      <c r="U260" s="48">
        <f t="shared" si="308"/>
        <v>5.5E-2</v>
      </c>
    </row>
    <row r="261" spans="1:21" ht="51" x14ac:dyDescent="0.2">
      <c r="A261" s="69"/>
      <c r="B261" s="67">
        <v>255</v>
      </c>
      <c r="C261" s="21" t="s">
        <v>73</v>
      </c>
      <c r="D261" s="82">
        <v>1.8</v>
      </c>
      <c r="E261" s="86">
        <v>0.25</v>
      </c>
      <c r="F261" s="68">
        <f t="shared" si="294"/>
        <v>0.88200000000000001</v>
      </c>
      <c r="G261" s="48">
        <f t="shared" si="295"/>
        <v>5.5E-2</v>
      </c>
      <c r="H261" s="48">
        <f t="shared" si="296"/>
        <v>1.8</v>
      </c>
      <c r="I261" s="48">
        <f t="shared" si="297"/>
        <v>6.25E-2</v>
      </c>
      <c r="J261" s="48">
        <f t="shared" si="298"/>
        <v>1.8</v>
      </c>
      <c r="K261" s="48">
        <v>0.45</v>
      </c>
      <c r="L261" s="48">
        <f t="shared" si="299"/>
        <v>1.8</v>
      </c>
      <c r="M261" s="48">
        <f t="shared" si="300"/>
        <v>7.4999999999999997E-2</v>
      </c>
      <c r="N261" s="48">
        <f t="shared" si="301"/>
        <v>1.8</v>
      </c>
      <c r="O261" s="48">
        <f t="shared" si="302"/>
        <v>6.25E-2</v>
      </c>
      <c r="P261" s="48">
        <f t="shared" si="303"/>
        <v>1.8</v>
      </c>
      <c r="Q261" s="48">
        <f t="shared" si="304"/>
        <v>6.25E-2</v>
      </c>
      <c r="R261" s="48">
        <f t="shared" si="305"/>
        <v>1</v>
      </c>
      <c r="S261" s="48">
        <f t="shared" si="306"/>
        <v>6.25E-2</v>
      </c>
      <c r="T261" s="68">
        <f t="shared" si="307"/>
        <v>0.88200000000000001</v>
      </c>
      <c r="U261" s="48">
        <f t="shared" si="308"/>
        <v>5.5E-2</v>
      </c>
    </row>
    <row r="262" spans="1:21" ht="51" x14ac:dyDescent="0.2">
      <c r="A262" s="69"/>
      <c r="B262" s="67">
        <v>256</v>
      </c>
      <c r="C262" s="21" t="s">
        <v>72</v>
      </c>
      <c r="D262" s="82">
        <v>1.8</v>
      </c>
      <c r="E262" s="86">
        <v>0.24</v>
      </c>
      <c r="F262" s="68">
        <f t="shared" si="294"/>
        <v>0.88200000000000001</v>
      </c>
      <c r="G262" s="48">
        <f t="shared" si="295"/>
        <v>5.28E-2</v>
      </c>
      <c r="H262" s="48">
        <f t="shared" si="296"/>
        <v>1.8</v>
      </c>
      <c r="I262" s="48">
        <f t="shared" si="297"/>
        <v>0.06</v>
      </c>
      <c r="J262" s="48">
        <f t="shared" si="298"/>
        <v>1.8</v>
      </c>
      <c r="K262" s="48">
        <v>0.45</v>
      </c>
      <c r="L262" s="48">
        <f t="shared" si="299"/>
        <v>1.8</v>
      </c>
      <c r="M262" s="48">
        <f t="shared" si="300"/>
        <v>7.1999999999999995E-2</v>
      </c>
      <c r="N262" s="48">
        <f t="shared" si="301"/>
        <v>1.8</v>
      </c>
      <c r="O262" s="48">
        <f t="shared" si="302"/>
        <v>0.06</v>
      </c>
      <c r="P262" s="48">
        <f t="shared" si="303"/>
        <v>1.8</v>
      </c>
      <c r="Q262" s="48">
        <f t="shared" si="304"/>
        <v>0.06</v>
      </c>
      <c r="R262" s="48">
        <f t="shared" si="305"/>
        <v>1</v>
      </c>
      <c r="S262" s="48">
        <f t="shared" si="306"/>
        <v>0.06</v>
      </c>
      <c r="T262" s="68">
        <f t="shared" si="307"/>
        <v>0.88200000000000001</v>
      </c>
      <c r="U262" s="48">
        <f t="shared" si="308"/>
        <v>5.28E-2</v>
      </c>
    </row>
    <row r="263" spans="1:21" ht="51" x14ac:dyDescent="0.2">
      <c r="A263" s="69"/>
      <c r="B263" s="67">
        <v>257</v>
      </c>
      <c r="C263" s="21" t="s">
        <v>71</v>
      </c>
      <c r="D263" s="82">
        <v>1.8</v>
      </c>
      <c r="E263" s="86">
        <v>0.28000000000000003</v>
      </c>
      <c r="F263" s="68">
        <f t="shared" si="294"/>
        <v>0.88200000000000001</v>
      </c>
      <c r="G263" s="48">
        <f t="shared" si="295"/>
        <v>6.1600000000000009E-2</v>
      </c>
      <c r="H263" s="48">
        <f t="shared" si="296"/>
        <v>1.8</v>
      </c>
      <c r="I263" s="48">
        <f t="shared" si="297"/>
        <v>7.0000000000000007E-2</v>
      </c>
      <c r="J263" s="48">
        <f t="shared" si="298"/>
        <v>1.8</v>
      </c>
      <c r="K263" s="48">
        <v>0.45</v>
      </c>
      <c r="L263" s="48">
        <f t="shared" si="299"/>
        <v>1.8</v>
      </c>
      <c r="M263" s="48">
        <f t="shared" si="300"/>
        <v>8.4000000000000005E-2</v>
      </c>
      <c r="N263" s="48">
        <f t="shared" si="301"/>
        <v>1.8</v>
      </c>
      <c r="O263" s="48">
        <f t="shared" si="302"/>
        <v>7.0000000000000007E-2</v>
      </c>
      <c r="P263" s="48">
        <f t="shared" si="303"/>
        <v>1.8</v>
      </c>
      <c r="Q263" s="48">
        <f t="shared" si="304"/>
        <v>7.0000000000000007E-2</v>
      </c>
      <c r="R263" s="48">
        <f t="shared" si="305"/>
        <v>1</v>
      </c>
      <c r="S263" s="48">
        <f t="shared" si="306"/>
        <v>7.0000000000000007E-2</v>
      </c>
      <c r="T263" s="68">
        <f t="shared" si="307"/>
        <v>0.88200000000000001</v>
      </c>
      <c r="U263" s="48">
        <f t="shared" si="308"/>
        <v>6.1600000000000009E-2</v>
      </c>
    </row>
    <row r="264" spans="1:21" ht="51" x14ac:dyDescent="0.2">
      <c r="A264" s="69"/>
      <c r="B264" s="67">
        <v>258</v>
      </c>
      <c r="C264" s="21" t="s">
        <v>70</v>
      </c>
      <c r="D264" s="82">
        <v>1.8</v>
      </c>
      <c r="E264" s="86">
        <v>0.21</v>
      </c>
      <c r="F264" s="68">
        <f t="shared" si="294"/>
        <v>0.88200000000000001</v>
      </c>
      <c r="G264" s="48">
        <f t="shared" si="295"/>
        <v>4.6199999999999998E-2</v>
      </c>
      <c r="H264" s="48">
        <f t="shared" si="296"/>
        <v>1.8</v>
      </c>
      <c r="I264" s="48">
        <f t="shared" si="297"/>
        <v>5.2499999999999998E-2</v>
      </c>
      <c r="J264" s="48">
        <f t="shared" si="298"/>
        <v>1.8</v>
      </c>
      <c r="K264" s="48">
        <v>0.45</v>
      </c>
      <c r="L264" s="48">
        <f t="shared" si="299"/>
        <v>1.8</v>
      </c>
      <c r="M264" s="48">
        <f t="shared" si="300"/>
        <v>6.3E-2</v>
      </c>
      <c r="N264" s="48">
        <f t="shared" si="301"/>
        <v>1.8</v>
      </c>
      <c r="O264" s="48">
        <f t="shared" si="302"/>
        <v>5.2499999999999998E-2</v>
      </c>
      <c r="P264" s="48">
        <f t="shared" si="303"/>
        <v>1.8</v>
      </c>
      <c r="Q264" s="48">
        <f t="shared" si="304"/>
        <v>5.2499999999999998E-2</v>
      </c>
      <c r="R264" s="48">
        <f t="shared" si="305"/>
        <v>1</v>
      </c>
      <c r="S264" s="48">
        <f t="shared" si="306"/>
        <v>5.2499999999999998E-2</v>
      </c>
      <c r="T264" s="68">
        <f t="shared" si="307"/>
        <v>0.88200000000000001</v>
      </c>
      <c r="U264" s="48">
        <f t="shared" si="308"/>
        <v>4.6199999999999998E-2</v>
      </c>
    </row>
    <row r="265" spans="1:21" ht="51" x14ac:dyDescent="0.2">
      <c r="A265" s="69"/>
      <c r="B265" s="67">
        <v>259</v>
      </c>
      <c r="C265" s="21" t="s">
        <v>69</v>
      </c>
      <c r="D265" s="82">
        <v>1.8</v>
      </c>
      <c r="E265" s="86">
        <v>0.21</v>
      </c>
      <c r="F265" s="68">
        <f t="shared" si="294"/>
        <v>0.88200000000000001</v>
      </c>
      <c r="G265" s="48">
        <f t="shared" si="295"/>
        <v>4.6199999999999998E-2</v>
      </c>
      <c r="H265" s="48">
        <f t="shared" si="296"/>
        <v>1.8</v>
      </c>
      <c r="I265" s="48">
        <f t="shared" si="297"/>
        <v>5.2499999999999998E-2</v>
      </c>
      <c r="J265" s="48">
        <f t="shared" si="298"/>
        <v>1.8</v>
      </c>
      <c r="K265" s="48">
        <v>0.45</v>
      </c>
      <c r="L265" s="48">
        <f t="shared" si="299"/>
        <v>1.8</v>
      </c>
      <c r="M265" s="48">
        <f t="shared" si="300"/>
        <v>6.3E-2</v>
      </c>
      <c r="N265" s="48">
        <f t="shared" si="301"/>
        <v>1.8</v>
      </c>
      <c r="O265" s="48">
        <f t="shared" si="302"/>
        <v>5.2499999999999998E-2</v>
      </c>
      <c r="P265" s="48">
        <f t="shared" si="303"/>
        <v>1.8</v>
      </c>
      <c r="Q265" s="48">
        <f t="shared" si="304"/>
        <v>5.2499999999999998E-2</v>
      </c>
      <c r="R265" s="48">
        <f t="shared" si="305"/>
        <v>1</v>
      </c>
      <c r="S265" s="48">
        <f t="shared" si="306"/>
        <v>5.2499999999999998E-2</v>
      </c>
      <c r="T265" s="68">
        <f t="shared" si="307"/>
        <v>0.88200000000000001</v>
      </c>
      <c r="U265" s="48">
        <f t="shared" si="308"/>
        <v>4.6199999999999998E-2</v>
      </c>
    </row>
    <row r="266" spans="1:21" ht="51" x14ac:dyDescent="0.2">
      <c r="A266" s="69"/>
      <c r="B266" s="67">
        <v>260</v>
      </c>
      <c r="C266" s="21" t="s">
        <v>68</v>
      </c>
      <c r="D266" s="82">
        <v>1.8</v>
      </c>
      <c r="E266" s="86">
        <v>0.21</v>
      </c>
      <c r="F266" s="68">
        <f t="shared" si="294"/>
        <v>0.88200000000000001</v>
      </c>
      <c r="G266" s="48">
        <f t="shared" si="295"/>
        <v>4.6199999999999998E-2</v>
      </c>
      <c r="H266" s="48">
        <f t="shared" si="296"/>
        <v>1.8</v>
      </c>
      <c r="I266" s="48">
        <f t="shared" si="297"/>
        <v>5.2499999999999998E-2</v>
      </c>
      <c r="J266" s="48">
        <f t="shared" si="298"/>
        <v>1.8</v>
      </c>
      <c r="K266" s="48">
        <v>0.45</v>
      </c>
      <c r="L266" s="48">
        <f t="shared" si="299"/>
        <v>1.8</v>
      </c>
      <c r="M266" s="48">
        <f t="shared" si="300"/>
        <v>6.3E-2</v>
      </c>
      <c r="N266" s="48">
        <f t="shared" si="301"/>
        <v>1.8</v>
      </c>
      <c r="O266" s="48">
        <f t="shared" si="302"/>
        <v>5.2499999999999998E-2</v>
      </c>
      <c r="P266" s="48">
        <f t="shared" si="303"/>
        <v>1.8</v>
      </c>
      <c r="Q266" s="48">
        <f t="shared" si="304"/>
        <v>5.2499999999999998E-2</v>
      </c>
      <c r="R266" s="48">
        <f t="shared" si="305"/>
        <v>1</v>
      </c>
      <c r="S266" s="48">
        <f t="shared" si="306"/>
        <v>5.2499999999999998E-2</v>
      </c>
      <c r="T266" s="68">
        <f t="shared" si="307"/>
        <v>0.88200000000000001</v>
      </c>
      <c r="U266" s="48">
        <f t="shared" si="308"/>
        <v>4.6199999999999998E-2</v>
      </c>
    </row>
    <row r="267" spans="1:21" ht="51" x14ac:dyDescent="0.2">
      <c r="A267" s="69"/>
      <c r="B267" s="67">
        <v>261</v>
      </c>
      <c r="C267" s="21" t="s">
        <v>67</v>
      </c>
      <c r="D267" s="82">
        <v>1.8</v>
      </c>
      <c r="E267" s="86">
        <v>0.14000000000000001</v>
      </c>
      <c r="F267" s="68">
        <f t="shared" si="294"/>
        <v>0.88200000000000001</v>
      </c>
      <c r="G267" s="48">
        <f t="shared" si="295"/>
        <v>3.0800000000000004E-2</v>
      </c>
      <c r="H267" s="48">
        <f t="shared" si="296"/>
        <v>1.8</v>
      </c>
      <c r="I267" s="48">
        <f t="shared" si="297"/>
        <v>3.5000000000000003E-2</v>
      </c>
      <c r="J267" s="48">
        <f t="shared" si="298"/>
        <v>1.8</v>
      </c>
      <c r="K267" s="48">
        <v>0.45</v>
      </c>
      <c r="L267" s="48">
        <f t="shared" si="299"/>
        <v>1.8</v>
      </c>
      <c r="M267" s="48">
        <f t="shared" si="300"/>
        <v>4.2000000000000003E-2</v>
      </c>
      <c r="N267" s="48">
        <f t="shared" si="301"/>
        <v>1.8</v>
      </c>
      <c r="O267" s="48">
        <f t="shared" si="302"/>
        <v>3.5000000000000003E-2</v>
      </c>
      <c r="P267" s="48">
        <f t="shared" si="303"/>
        <v>1.8</v>
      </c>
      <c r="Q267" s="48">
        <f t="shared" si="304"/>
        <v>3.5000000000000003E-2</v>
      </c>
      <c r="R267" s="48">
        <f t="shared" si="305"/>
        <v>1</v>
      </c>
      <c r="S267" s="48">
        <f t="shared" si="306"/>
        <v>3.5000000000000003E-2</v>
      </c>
      <c r="T267" s="68">
        <f t="shared" si="307"/>
        <v>0.88200000000000001</v>
      </c>
      <c r="U267" s="48">
        <f t="shared" si="308"/>
        <v>3.0800000000000004E-2</v>
      </c>
    </row>
    <row r="268" spans="1:21" ht="51" x14ac:dyDescent="0.2">
      <c r="A268" s="69"/>
      <c r="B268" s="67">
        <v>262</v>
      </c>
      <c r="C268" s="21" t="s">
        <v>66</v>
      </c>
      <c r="D268" s="82">
        <v>1.8</v>
      </c>
      <c r="E268" s="86">
        <v>0.16</v>
      </c>
      <c r="F268" s="68">
        <f t="shared" si="294"/>
        <v>0.88200000000000001</v>
      </c>
      <c r="G268" s="48">
        <f t="shared" si="295"/>
        <v>3.5200000000000002E-2</v>
      </c>
      <c r="H268" s="48">
        <f t="shared" si="296"/>
        <v>1.8</v>
      </c>
      <c r="I268" s="48">
        <f t="shared" si="297"/>
        <v>0.04</v>
      </c>
      <c r="J268" s="48">
        <f t="shared" si="298"/>
        <v>1.8</v>
      </c>
      <c r="K268" s="48">
        <v>0.45</v>
      </c>
      <c r="L268" s="48">
        <f t="shared" si="299"/>
        <v>1.8</v>
      </c>
      <c r="M268" s="48">
        <f t="shared" si="300"/>
        <v>4.8000000000000001E-2</v>
      </c>
      <c r="N268" s="48">
        <f t="shared" si="301"/>
        <v>1.8</v>
      </c>
      <c r="O268" s="48">
        <f t="shared" si="302"/>
        <v>0.04</v>
      </c>
      <c r="P268" s="48">
        <f t="shared" si="303"/>
        <v>1.8</v>
      </c>
      <c r="Q268" s="48">
        <f t="shared" si="304"/>
        <v>0.04</v>
      </c>
      <c r="R268" s="48">
        <f t="shared" si="305"/>
        <v>1</v>
      </c>
      <c r="S268" s="48">
        <f t="shared" si="306"/>
        <v>0.04</v>
      </c>
      <c r="T268" s="68">
        <f t="shared" si="307"/>
        <v>0.88200000000000001</v>
      </c>
      <c r="U268" s="48">
        <f t="shared" si="308"/>
        <v>3.5200000000000002E-2</v>
      </c>
    </row>
    <row r="269" spans="1:21" ht="51" x14ac:dyDescent="0.2">
      <c r="A269" s="69"/>
      <c r="B269" s="67">
        <v>263</v>
      </c>
      <c r="C269" s="21" t="s">
        <v>330</v>
      </c>
      <c r="D269" s="82">
        <v>1.7</v>
      </c>
      <c r="E269" s="86">
        <v>0.51</v>
      </c>
      <c r="F269" s="68">
        <f t="shared" si="294"/>
        <v>0.83299999999999996</v>
      </c>
      <c r="G269" s="48">
        <f t="shared" si="295"/>
        <v>0.11220000000000001</v>
      </c>
      <c r="H269" s="48">
        <f t="shared" si="296"/>
        <v>1.7</v>
      </c>
      <c r="I269" s="48">
        <f t="shared" si="297"/>
        <v>0.1275</v>
      </c>
      <c r="J269" s="48">
        <f t="shared" si="298"/>
        <v>1.7</v>
      </c>
      <c r="K269" s="48">
        <v>0.45</v>
      </c>
      <c r="L269" s="48">
        <f t="shared" si="299"/>
        <v>1.7</v>
      </c>
      <c r="M269" s="48">
        <f t="shared" si="300"/>
        <v>0.153</v>
      </c>
      <c r="N269" s="48">
        <f t="shared" si="301"/>
        <v>1.7</v>
      </c>
      <c r="O269" s="48">
        <f t="shared" si="302"/>
        <v>0.1275</v>
      </c>
      <c r="P269" s="48">
        <f t="shared" si="303"/>
        <v>1.7</v>
      </c>
      <c r="Q269" s="48">
        <f t="shared" si="304"/>
        <v>0.1275</v>
      </c>
      <c r="R269" s="48">
        <f t="shared" si="305"/>
        <v>0.89999999999999991</v>
      </c>
      <c r="S269" s="48">
        <f t="shared" si="306"/>
        <v>0.1275</v>
      </c>
      <c r="T269" s="68">
        <f t="shared" si="307"/>
        <v>0.83299999999999996</v>
      </c>
      <c r="U269" s="48">
        <f t="shared" si="308"/>
        <v>0.11220000000000001</v>
      </c>
    </row>
    <row r="270" spans="1:21" ht="51" x14ac:dyDescent="0.2">
      <c r="A270" s="69"/>
      <c r="B270" s="67">
        <v>264</v>
      </c>
      <c r="C270" s="21" t="s">
        <v>331</v>
      </c>
      <c r="D270" s="82">
        <v>1.7</v>
      </c>
      <c r="E270" s="86">
        <v>0.28000000000000003</v>
      </c>
      <c r="F270" s="68">
        <f t="shared" si="294"/>
        <v>0.83299999999999996</v>
      </c>
      <c r="G270" s="48">
        <f t="shared" si="295"/>
        <v>6.1600000000000009E-2</v>
      </c>
      <c r="H270" s="48">
        <f t="shared" si="296"/>
        <v>1.7</v>
      </c>
      <c r="I270" s="48">
        <f t="shared" si="297"/>
        <v>7.0000000000000007E-2</v>
      </c>
      <c r="J270" s="48">
        <f t="shared" si="298"/>
        <v>1.7</v>
      </c>
      <c r="K270" s="48">
        <v>0.45</v>
      </c>
      <c r="L270" s="48">
        <f t="shared" si="299"/>
        <v>1.7</v>
      </c>
      <c r="M270" s="48">
        <f t="shared" si="300"/>
        <v>8.4000000000000005E-2</v>
      </c>
      <c r="N270" s="48">
        <f t="shared" si="301"/>
        <v>1.7</v>
      </c>
      <c r="O270" s="48">
        <f t="shared" si="302"/>
        <v>7.0000000000000007E-2</v>
      </c>
      <c r="P270" s="48">
        <f t="shared" si="303"/>
        <v>1.7</v>
      </c>
      <c r="Q270" s="48">
        <f t="shared" si="304"/>
        <v>7.0000000000000007E-2</v>
      </c>
      <c r="R270" s="48">
        <f t="shared" si="305"/>
        <v>0.89999999999999991</v>
      </c>
      <c r="S270" s="48">
        <f t="shared" si="306"/>
        <v>7.0000000000000007E-2</v>
      </c>
      <c r="T270" s="68">
        <f t="shared" si="307"/>
        <v>0.83299999999999996</v>
      </c>
      <c r="U270" s="48">
        <f t="shared" si="308"/>
        <v>6.1600000000000009E-2</v>
      </c>
    </row>
    <row r="271" spans="1:21" ht="51" x14ac:dyDescent="0.2">
      <c r="A271" s="69"/>
      <c r="B271" s="67">
        <v>265</v>
      </c>
      <c r="C271" s="21" t="s">
        <v>332</v>
      </c>
      <c r="D271" s="82">
        <v>1.7</v>
      </c>
      <c r="E271" s="86">
        <v>0.27</v>
      </c>
      <c r="F271" s="68">
        <f t="shared" si="294"/>
        <v>0.83299999999999996</v>
      </c>
      <c r="G271" s="48">
        <f t="shared" si="295"/>
        <v>5.9400000000000001E-2</v>
      </c>
      <c r="H271" s="48">
        <f t="shared" si="296"/>
        <v>1.7</v>
      </c>
      <c r="I271" s="48">
        <f t="shared" si="297"/>
        <v>6.7500000000000004E-2</v>
      </c>
      <c r="J271" s="48">
        <f t="shared" si="298"/>
        <v>1.7</v>
      </c>
      <c r="K271" s="48">
        <v>0.45</v>
      </c>
      <c r="L271" s="48">
        <f t="shared" si="299"/>
        <v>1.7</v>
      </c>
      <c r="M271" s="48">
        <f t="shared" si="300"/>
        <v>8.1000000000000003E-2</v>
      </c>
      <c r="N271" s="48">
        <f t="shared" si="301"/>
        <v>1.7</v>
      </c>
      <c r="O271" s="48">
        <f t="shared" si="302"/>
        <v>6.7500000000000004E-2</v>
      </c>
      <c r="P271" s="48">
        <f t="shared" si="303"/>
        <v>1.7</v>
      </c>
      <c r="Q271" s="48">
        <f t="shared" si="304"/>
        <v>6.7500000000000004E-2</v>
      </c>
      <c r="R271" s="48">
        <f t="shared" si="305"/>
        <v>0.89999999999999991</v>
      </c>
      <c r="S271" s="48">
        <f t="shared" si="306"/>
        <v>6.7500000000000004E-2</v>
      </c>
      <c r="T271" s="68">
        <f t="shared" si="307"/>
        <v>0.83299999999999996</v>
      </c>
      <c r="U271" s="48">
        <f t="shared" si="308"/>
        <v>5.9400000000000001E-2</v>
      </c>
    </row>
    <row r="272" spans="1:21" ht="51" x14ac:dyDescent="0.2">
      <c r="A272" s="69"/>
      <c r="B272" s="67">
        <v>266</v>
      </c>
      <c r="C272" s="21" t="s">
        <v>333</v>
      </c>
      <c r="D272" s="82">
        <v>1.7</v>
      </c>
      <c r="E272" s="86">
        <v>0.36</v>
      </c>
      <c r="F272" s="68">
        <f t="shared" si="294"/>
        <v>0.83299999999999996</v>
      </c>
      <c r="G272" s="48">
        <f t="shared" si="295"/>
        <v>7.9199999999999993E-2</v>
      </c>
      <c r="H272" s="48">
        <f t="shared" si="296"/>
        <v>1.7</v>
      </c>
      <c r="I272" s="48">
        <f t="shared" si="297"/>
        <v>0.09</v>
      </c>
      <c r="J272" s="48">
        <f t="shared" si="298"/>
        <v>1.7</v>
      </c>
      <c r="K272" s="48">
        <v>0.45</v>
      </c>
      <c r="L272" s="48">
        <f t="shared" si="299"/>
        <v>1.7</v>
      </c>
      <c r="M272" s="48">
        <f t="shared" si="300"/>
        <v>0.108</v>
      </c>
      <c r="N272" s="48">
        <f t="shared" si="301"/>
        <v>1.7</v>
      </c>
      <c r="O272" s="48">
        <f t="shared" si="302"/>
        <v>0.09</v>
      </c>
      <c r="P272" s="48">
        <f t="shared" si="303"/>
        <v>1.7</v>
      </c>
      <c r="Q272" s="48">
        <f t="shared" si="304"/>
        <v>0.09</v>
      </c>
      <c r="R272" s="48">
        <f t="shared" si="305"/>
        <v>0.89999999999999991</v>
      </c>
      <c r="S272" s="48">
        <f t="shared" si="306"/>
        <v>0.09</v>
      </c>
      <c r="T272" s="68">
        <f t="shared" si="307"/>
        <v>0.83299999999999996</v>
      </c>
      <c r="U272" s="48">
        <f t="shared" si="308"/>
        <v>7.9199999999999993E-2</v>
      </c>
    </row>
    <row r="273" spans="1:23" ht="51" x14ac:dyDescent="0.2">
      <c r="A273" s="69"/>
      <c r="B273" s="67">
        <v>267</v>
      </c>
      <c r="C273" s="21" t="s">
        <v>334</v>
      </c>
      <c r="D273" s="82">
        <v>1.7</v>
      </c>
      <c r="E273" s="86">
        <v>0.31</v>
      </c>
      <c r="F273" s="68">
        <f t="shared" si="294"/>
        <v>0.83299999999999996</v>
      </c>
      <c r="G273" s="48">
        <f t="shared" si="295"/>
        <v>6.8199999999999997E-2</v>
      </c>
      <c r="H273" s="48">
        <f t="shared" si="296"/>
        <v>1.7</v>
      </c>
      <c r="I273" s="48">
        <f t="shared" si="297"/>
        <v>7.7499999999999999E-2</v>
      </c>
      <c r="J273" s="48">
        <f t="shared" si="298"/>
        <v>1.7</v>
      </c>
      <c r="K273" s="48">
        <v>0.45</v>
      </c>
      <c r="L273" s="48">
        <f t="shared" si="299"/>
        <v>1.7</v>
      </c>
      <c r="M273" s="48">
        <f t="shared" si="300"/>
        <v>9.2999999999999999E-2</v>
      </c>
      <c r="N273" s="48">
        <f t="shared" si="301"/>
        <v>1.7</v>
      </c>
      <c r="O273" s="48">
        <f t="shared" si="302"/>
        <v>7.7499999999999999E-2</v>
      </c>
      <c r="P273" s="48">
        <f t="shared" si="303"/>
        <v>1.7</v>
      </c>
      <c r="Q273" s="48">
        <f t="shared" si="304"/>
        <v>7.7499999999999999E-2</v>
      </c>
      <c r="R273" s="48">
        <f t="shared" si="305"/>
        <v>0.89999999999999991</v>
      </c>
      <c r="S273" s="48">
        <f t="shared" si="306"/>
        <v>7.7499999999999999E-2</v>
      </c>
      <c r="T273" s="68">
        <f t="shared" si="307"/>
        <v>0.83299999999999996</v>
      </c>
      <c r="U273" s="48">
        <f t="shared" si="308"/>
        <v>6.8199999999999997E-2</v>
      </c>
    </row>
    <row r="274" spans="1:23" ht="51" x14ac:dyDescent="0.2">
      <c r="A274" s="69"/>
      <c r="B274" s="67">
        <v>268</v>
      </c>
      <c r="C274" s="21" t="s">
        <v>335</v>
      </c>
      <c r="D274" s="82">
        <v>1.7</v>
      </c>
      <c r="E274" s="86">
        <v>0.36</v>
      </c>
      <c r="F274" s="68">
        <f t="shared" si="294"/>
        <v>0.83299999999999996</v>
      </c>
      <c r="G274" s="48">
        <f t="shared" si="295"/>
        <v>7.9199999999999993E-2</v>
      </c>
      <c r="H274" s="48">
        <f t="shared" si="296"/>
        <v>1.7</v>
      </c>
      <c r="I274" s="48">
        <f t="shared" si="297"/>
        <v>0.09</v>
      </c>
      <c r="J274" s="48">
        <f t="shared" si="298"/>
        <v>1.7</v>
      </c>
      <c r="K274" s="48">
        <v>0.45</v>
      </c>
      <c r="L274" s="48">
        <f t="shared" si="299"/>
        <v>1.7</v>
      </c>
      <c r="M274" s="48">
        <f t="shared" si="300"/>
        <v>0.108</v>
      </c>
      <c r="N274" s="48">
        <f t="shared" si="301"/>
        <v>1.7</v>
      </c>
      <c r="O274" s="48">
        <f t="shared" si="302"/>
        <v>0.09</v>
      </c>
      <c r="P274" s="48">
        <f t="shared" si="303"/>
        <v>1.7</v>
      </c>
      <c r="Q274" s="48">
        <f t="shared" si="304"/>
        <v>0.09</v>
      </c>
      <c r="R274" s="48">
        <f t="shared" si="305"/>
        <v>0.89999999999999991</v>
      </c>
      <c r="S274" s="48">
        <f t="shared" si="306"/>
        <v>0.09</v>
      </c>
      <c r="T274" s="68">
        <f t="shared" si="307"/>
        <v>0.83299999999999996</v>
      </c>
      <c r="U274" s="48">
        <f t="shared" si="308"/>
        <v>7.9199999999999993E-2</v>
      </c>
    </row>
    <row r="275" spans="1:23" ht="25.5" x14ac:dyDescent="0.2">
      <c r="A275" s="69"/>
      <c r="B275" s="67">
        <v>269</v>
      </c>
      <c r="C275" s="21" t="s">
        <v>59</v>
      </c>
      <c r="D275" s="82">
        <v>1.5</v>
      </c>
      <c r="E275" s="86">
        <v>0.68</v>
      </c>
      <c r="F275" s="68">
        <f t="shared" si="294"/>
        <v>0.73499999999999999</v>
      </c>
      <c r="G275" s="48">
        <f t="shared" si="295"/>
        <v>0.14960000000000001</v>
      </c>
      <c r="H275" s="48">
        <f t="shared" si="296"/>
        <v>1.5</v>
      </c>
      <c r="I275" s="48">
        <f t="shared" si="297"/>
        <v>0.17</v>
      </c>
      <c r="J275" s="48">
        <f t="shared" si="298"/>
        <v>1.5</v>
      </c>
      <c r="K275" s="48">
        <v>0.45</v>
      </c>
      <c r="L275" s="48">
        <f t="shared" si="299"/>
        <v>1.5</v>
      </c>
      <c r="M275" s="48">
        <f t="shared" si="300"/>
        <v>0.20400000000000001</v>
      </c>
      <c r="N275" s="48">
        <f t="shared" si="301"/>
        <v>1.5</v>
      </c>
      <c r="O275" s="48">
        <f t="shared" si="302"/>
        <v>0.17</v>
      </c>
      <c r="P275" s="48">
        <f t="shared" si="303"/>
        <v>1.5</v>
      </c>
      <c r="Q275" s="48">
        <f t="shared" si="304"/>
        <v>0.17</v>
      </c>
      <c r="R275" s="48">
        <f t="shared" si="305"/>
        <v>0.7</v>
      </c>
      <c r="S275" s="48">
        <f t="shared" si="306"/>
        <v>0.17</v>
      </c>
      <c r="T275" s="68">
        <f t="shared" si="307"/>
        <v>0.73499999999999999</v>
      </c>
      <c r="U275" s="48">
        <f t="shared" si="308"/>
        <v>0.14960000000000001</v>
      </c>
    </row>
    <row r="276" spans="1:23" ht="38.25" x14ac:dyDescent="0.2">
      <c r="A276" s="69"/>
      <c r="B276" s="67">
        <v>270</v>
      </c>
      <c r="C276" s="21" t="s">
        <v>65</v>
      </c>
      <c r="D276" s="82">
        <v>1.5</v>
      </c>
      <c r="E276" s="86">
        <v>0.42</v>
      </c>
      <c r="F276" s="68">
        <f t="shared" si="294"/>
        <v>0.73499999999999999</v>
      </c>
      <c r="G276" s="48">
        <f t="shared" si="295"/>
        <v>9.2399999999999996E-2</v>
      </c>
      <c r="H276" s="48">
        <f t="shared" si="296"/>
        <v>1.5</v>
      </c>
      <c r="I276" s="48">
        <f t="shared" si="297"/>
        <v>0.105</v>
      </c>
      <c r="J276" s="48">
        <f t="shared" si="298"/>
        <v>1.5</v>
      </c>
      <c r="K276" s="48">
        <v>0.45</v>
      </c>
      <c r="L276" s="48">
        <f t="shared" si="299"/>
        <v>1.5</v>
      </c>
      <c r="M276" s="48">
        <f t="shared" si="300"/>
        <v>0.126</v>
      </c>
      <c r="N276" s="48">
        <f t="shared" si="301"/>
        <v>1.5</v>
      </c>
      <c r="O276" s="48">
        <f t="shared" si="302"/>
        <v>0.105</v>
      </c>
      <c r="P276" s="48">
        <f t="shared" si="303"/>
        <v>1.5</v>
      </c>
      <c r="Q276" s="48">
        <f t="shared" si="304"/>
        <v>0.105</v>
      </c>
      <c r="R276" s="48">
        <f t="shared" si="305"/>
        <v>0.7</v>
      </c>
      <c r="S276" s="48">
        <f t="shared" si="306"/>
        <v>0.105</v>
      </c>
      <c r="T276" s="68">
        <f t="shared" si="307"/>
        <v>0.73499999999999999</v>
      </c>
      <c r="U276" s="48">
        <f t="shared" si="308"/>
        <v>9.2399999999999996E-2</v>
      </c>
    </row>
    <row r="277" spans="1:23" ht="38.25" x14ac:dyDescent="0.2">
      <c r="A277" s="69"/>
      <c r="B277" s="67">
        <v>271</v>
      </c>
      <c r="C277" s="21" t="s">
        <v>64</v>
      </c>
      <c r="D277" s="82">
        <v>1.5</v>
      </c>
      <c r="E277" s="86">
        <v>0.43</v>
      </c>
      <c r="F277" s="68">
        <f t="shared" si="294"/>
        <v>0.73499999999999999</v>
      </c>
      <c r="G277" s="48">
        <f t="shared" si="295"/>
        <v>9.4600000000000004E-2</v>
      </c>
      <c r="H277" s="48">
        <f t="shared" si="296"/>
        <v>1.5</v>
      </c>
      <c r="I277" s="48">
        <f t="shared" si="297"/>
        <v>0.1075</v>
      </c>
      <c r="J277" s="48">
        <f t="shared" si="298"/>
        <v>1.5</v>
      </c>
      <c r="K277" s="48">
        <v>0.45</v>
      </c>
      <c r="L277" s="48">
        <f t="shared" si="299"/>
        <v>1.5</v>
      </c>
      <c r="M277" s="48">
        <f t="shared" si="300"/>
        <v>0.129</v>
      </c>
      <c r="N277" s="48">
        <f t="shared" si="301"/>
        <v>1.5</v>
      </c>
      <c r="O277" s="48">
        <f t="shared" si="302"/>
        <v>0.1075</v>
      </c>
      <c r="P277" s="48">
        <f t="shared" si="303"/>
        <v>1.5</v>
      </c>
      <c r="Q277" s="48">
        <f t="shared" si="304"/>
        <v>0.1075</v>
      </c>
      <c r="R277" s="48">
        <f t="shared" si="305"/>
        <v>0.7</v>
      </c>
      <c r="S277" s="48">
        <f t="shared" si="306"/>
        <v>0.1075</v>
      </c>
      <c r="T277" s="68">
        <f t="shared" si="307"/>
        <v>0.73499999999999999</v>
      </c>
      <c r="U277" s="48">
        <f t="shared" si="308"/>
        <v>9.4600000000000004E-2</v>
      </c>
    </row>
    <row r="278" spans="1:23" ht="38.25" x14ac:dyDescent="0.2">
      <c r="A278" s="69"/>
      <c r="B278" s="67">
        <v>272</v>
      </c>
      <c r="C278" s="21" t="s">
        <v>63</v>
      </c>
      <c r="D278" s="82">
        <v>1.5</v>
      </c>
      <c r="E278" s="86">
        <v>0.43</v>
      </c>
      <c r="F278" s="68">
        <f t="shared" si="294"/>
        <v>0.73499999999999999</v>
      </c>
      <c r="G278" s="48">
        <f t="shared" si="295"/>
        <v>9.4600000000000004E-2</v>
      </c>
      <c r="H278" s="48">
        <f t="shared" si="296"/>
        <v>1.5</v>
      </c>
      <c r="I278" s="48">
        <f t="shared" si="297"/>
        <v>0.1075</v>
      </c>
      <c r="J278" s="48">
        <f t="shared" si="298"/>
        <v>1.5</v>
      </c>
      <c r="K278" s="48">
        <v>0.45</v>
      </c>
      <c r="L278" s="48">
        <f t="shared" si="299"/>
        <v>1.5</v>
      </c>
      <c r="M278" s="48">
        <f t="shared" si="300"/>
        <v>0.129</v>
      </c>
      <c r="N278" s="48">
        <f t="shared" si="301"/>
        <v>1.5</v>
      </c>
      <c r="O278" s="48">
        <f t="shared" si="302"/>
        <v>0.1075</v>
      </c>
      <c r="P278" s="48">
        <f t="shared" si="303"/>
        <v>1.5</v>
      </c>
      <c r="Q278" s="48">
        <f t="shared" si="304"/>
        <v>0.1075</v>
      </c>
      <c r="R278" s="48">
        <f t="shared" si="305"/>
        <v>0.7</v>
      </c>
      <c r="S278" s="48">
        <f t="shared" si="306"/>
        <v>0.1075</v>
      </c>
      <c r="T278" s="68">
        <f t="shared" si="307"/>
        <v>0.73499999999999999</v>
      </c>
      <c r="U278" s="48">
        <f t="shared" si="308"/>
        <v>9.4600000000000004E-2</v>
      </c>
    </row>
    <row r="279" spans="1:23" ht="38.25" x14ac:dyDescent="0.2">
      <c r="A279" s="69"/>
      <c r="B279" s="67">
        <v>273</v>
      </c>
      <c r="C279" s="21" t="s">
        <v>62</v>
      </c>
      <c r="D279" s="82">
        <v>1.5</v>
      </c>
      <c r="E279" s="86">
        <v>0.35</v>
      </c>
      <c r="F279" s="68">
        <f t="shared" si="294"/>
        <v>0.73499999999999999</v>
      </c>
      <c r="G279" s="48">
        <f t="shared" si="295"/>
        <v>7.6999999999999999E-2</v>
      </c>
      <c r="H279" s="48">
        <f t="shared" si="296"/>
        <v>1.5</v>
      </c>
      <c r="I279" s="48">
        <f t="shared" si="297"/>
        <v>8.7499999999999994E-2</v>
      </c>
      <c r="J279" s="48">
        <f t="shared" si="298"/>
        <v>1.5</v>
      </c>
      <c r="K279" s="48">
        <v>0.45</v>
      </c>
      <c r="L279" s="48">
        <f t="shared" si="299"/>
        <v>1.5</v>
      </c>
      <c r="M279" s="48">
        <f t="shared" si="300"/>
        <v>0.105</v>
      </c>
      <c r="N279" s="48">
        <f t="shared" si="301"/>
        <v>1.5</v>
      </c>
      <c r="O279" s="48">
        <f t="shared" si="302"/>
        <v>8.7499999999999994E-2</v>
      </c>
      <c r="P279" s="48">
        <f t="shared" si="303"/>
        <v>1.5</v>
      </c>
      <c r="Q279" s="48">
        <f t="shared" si="304"/>
        <v>8.7499999999999994E-2</v>
      </c>
      <c r="R279" s="48">
        <f t="shared" si="305"/>
        <v>0.7</v>
      </c>
      <c r="S279" s="48">
        <f t="shared" si="306"/>
        <v>8.7499999999999994E-2</v>
      </c>
      <c r="T279" s="68">
        <f t="shared" si="307"/>
        <v>0.73499999999999999</v>
      </c>
      <c r="U279" s="48">
        <f t="shared" si="308"/>
        <v>7.6999999999999999E-2</v>
      </c>
    </row>
    <row r="280" spans="1:23" ht="38.25" x14ac:dyDescent="0.2">
      <c r="A280" s="69"/>
      <c r="B280" s="67">
        <v>274</v>
      </c>
      <c r="C280" s="21" t="s">
        <v>61</v>
      </c>
      <c r="D280" s="82">
        <v>1.5</v>
      </c>
      <c r="E280" s="86">
        <v>0.35</v>
      </c>
      <c r="F280" s="68">
        <f>D280*0.49</f>
        <v>0.73499999999999999</v>
      </c>
      <c r="G280" s="48">
        <f t="shared" si="295"/>
        <v>7.6999999999999999E-2</v>
      </c>
      <c r="H280" s="48">
        <f t="shared" si="296"/>
        <v>1.5</v>
      </c>
      <c r="I280" s="48">
        <f t="shared" si="297"/>
        <v>8.7499999999999994E-2</v>
      </c>
      <c r="J280" s="48">
        <f t="shared" si="298"/>
        <v>1.5</v>
      </c>
      <c r="K280" s="48">
        <v>0.45</v>
      </c>
      <c r="L280" s="48">
        <f t="shared" si="299"/>
        <v>1.5</v>
      </c>
      <c r="M280" s="48">
        <f t="shared" si="300"/>
        <v>0.105</v>
      </c>
      <c r="N280" s="48">
        <f t="shared" si="301"/>
        <v>1.5</v>
      </c>
      <c r="O280" s="48">
        <f t="shared" si="302"/>
        <v>8.7499999999999994E-2</v>
      </c>
      <c r="P280" s="48">
        <f t="shared" si="303"/>
        <v>1.5</v>
      </c>
      <c r="Q280" s="48">
        <f t="shared" si="304"/>
        <v>8.7499999999999994E-2</v>
      </c>
      <c r="R280" s="48">
        <f t="shared" si="305"/>
        <v>0.7</v>
      </c>
      <c r="S280" s="48">
        <f t="shared" si="306"/>
        <v>8.7499999999999994E-2</v>
      </c>
      <c r="T280" s="68">
        <f t="shared" si="307"/>
        <v>0.73499999999999999</v>
      </c>
      <c r="U280" s="48">
        <f t="shared" si="308"/>
        <v>7.6999999999999999E-2</v>
      </c>
    </row>
    <row r="281" spans="1:23" ht="51" x14ac:dyDescent="0.2">
      <c r="A281" s="69"/>
      <c r="B281" s="67">
        <v>275</v>
      </c>
      <c r="C281" s="88" t="s">
        <v>239</v>
      </c>
      <c r="D281" s="89">
        <v>1.68</v>
      </c>
      <c r="E281" s="90">
        <v>0.45</v>
      </c>
      <c r="F281" s="68">
        <f t="shared" ref="F281:F286" si="309">D281*0.49</f>
        <v>0.82319999999999993</v>
      </c>
      <c r="G281" s="48">
        <f t="shared" ref="G281:G286" si="310">E281*0.22</f>
        <v>9.9000000000000005E-2</v>
      </c>
      <c r="H281" s="48">
        <f t="shared" ref="H281:H286" si="311">D281</f>
        <v>1.68</v>
      </c>
      <c r="I281" s="48">
        <f t="shared" ref="I281:I286" si="312">E281*0.25</f>
        <v>0.1125</v>
      </c>
      <c r="J281" s="48">
        <f t="shared" ref="J281:J286" si="313">D281</f>
        <v>1.68</v>
      </c>
      <c r="K281" s="48">
        <v>0.45</v>
      </c>
      <c r="L281" s="48">
        <f t="shared" ref="L281:L286" si="314">D281</f>
        <v>1.68</v>
      </c>
      <c r="M281" s="48">
        <f t="shared" ref="M281:M286" si="315">E281*0.3</f>
        <v>0.13500000000000001</v>
      </c>
      <c r="N281" s="48">
        <f t="shared" ref="N281:N286" si="316">D281</f>
        <v>1.68</v>
      </c>
      <c r="O281" s="48">
        <f t="shared" ref="O281:O286" si="317">E281*0.25</f>
        <v>0.1125</v>
      </c>
      <c r="P281" s="48">
        <f t="shared" ref="P281:P286" si="318">D281</f>
        <v>1.68</v>
      </c>
      <c r="Q281" s="48">
        <f t="shared" ref="Q281:Q286" si="319">E281*0.25</f>
        <v>0.1125</v>
      </c>
      <c r="R281" s="48">
        <f t="shared" ref="R281:R286" si="320">D281-0.8</f>
        <v>0.87999999999999989</v>
      </c>
      <c r="S281" s="48">
        <f t="shared" ref="S281:S286" si="321">E281*0.25</f>
        <v>0.1125</v>
      </c>
      <c r="T281" s="68">
        <f t="shared" ref="T281:T286" si="322">D281*0.49</f>
        <v>0.82319999999999993</v>
      </c>
      <c r="U281" s="48">
        <f t="shared" ref="U281:U286" si="323">E281*0.22</f>
        <v>9.9000000000000005E-2</v>
      </c>
    </row>
    <row r="282" spans="1:23" ht="38.25" x14ac:dyDescent="0.2">
      <c r="A282" s="69"/>
      <c r="B282" s="67">
        <v>276</v>
      </c>
      <c r="C282" s="88" t="s">
        <v>241</v>
      </c>
      <c r="D282" s="89">
        <v>1.7</v>
      </c>
      <c r="E282" s="90">
        <v>0.51</v>
      </c>
      <c r="F282" s="68">
        <f t="shared" si="309"/>
        <v>0.83299999999999996</v>
      </c>
      <c r="G282" s="48">
        <f t="shared" si="310"/>
        <v>0.11220000000000001</v>
      </c>
      <c r="H282" s="48">
        <f t="shared" si="311"/>
        <v>1.7</v>
      </c>
      <c r="I282" s="48">
        <f t="shared" si="312"/>
        <v>0.1275</v>
      </c>
      <c r="J282" s="48">
        <f t="shared" si="313"/>
        <v>1.7</v>
      </c>
      <c r="K282" s="48">
        <v>0.45</v>
      </c>
      <c r="L282" s="48">
        <f t="shared" si="314"/>
        <v>1.7</v>
      </c>
      <c r="M282" s="48">
        <f t="shared" si="315"/>
        <v>0.153</v>
      </c>
      <c r="N282" s="48">
        <f t="shared" si="316"/>
        <v>1.7</v>
      </c>
      <c r="O282" s="48">
        <f t="shared" si="317"/>
        <v>0.1275</v>
      </c>
      <c r="P282" s="48">
        <f t="shared" si="318"/>
        <v>1.7</v>
      </c>
      <c r="Q282" s="48">
        <f t="shared" si="319"/>
        <v>0.1275</v>
      </c>
      <c r="R282" s="48">
        <f t="shared" si="320"/>
        <v>0.89999999999999991</v>
      </c>
      <c r="S282" s="48">
        <f t="shared" si="321"/>
        <v>0.1275</v>
      </c>
      <c r="T282" s="68">
        <f t="shared" si="322"/>
        <v>0.83299999999999996</v>
      </c>
      <c r="U282" s="48">
        <f t="shared" si="323"/>
        <v>0.11220000000000001</v>
      </c>
    </row>
    <row r="283" spans="1:23" ht="38.25" x14ac:dyDescent="0.2">
      <c r="A283" s="69"/>
      <c r="B283" s="67">
        <v>277</v>
      </c>
      <c r="C283" s="88" t="s">
        <v>242</v>
      </c>
      <c r="D283" s="89">
        <v>1.7</v>
      </c>
      <c r="E283" s="90">
        <v>0.42</v>
      </c>
      <c r="F283" s="68">
        <f t="shared" si="309"/>
        <v>0.83299999999999996</v>
      </c>
      <c r="G283" s="48">
        <f t="shared" si="310"/>
        <v>9.2399999999999996E-2</v>
      </c>
      <c r="H283" s="48">
        <f t="shared" si="311"/>
        <v>1.7</v>
      </c>
      <c r="I283" s="48">
        <f t="shared" si="312"/>
        <v>0.105</v>
      </c>
      <c r="J283" s="48">
        <f t="shared" si="313"/>
        <v>1.7</v>
      </c>
      <c r="K283" s="48">
        <v>0.45</v>
      </c>
      <c r="L283" s="48">
        <f t="shared" si="314"/>
        <v>1.7</v>
      </c>
      <c r="M283" s="48">
        <f t="shared" si="315"/>
        <v>0.126</v>
      </c>
      <c r="N283" s="48">
        <f t="shared" si="316"/>
        <v>1.7</v>
      </c>
      <c r="O283" s="48">
        <f t="shared" si="317"/>
        <v>0.105</v>
      </c>
      <c r="P283" s="48">
        <f t="shared" si="318"/>
        <v>1.7</v>
      </c>
      <c r="Q283" s="48">
        <f t="shared" si="319"/>
        <v>0.105</v>
      </c>
      <c r="R283" s="48">
        <f t="shared" si="320"/>
        <v>0.89999999999999991</v>
      </c>
      <c r="S283" s="48">
        <f t="shared" si="321"/>
        <v>0.105</v>
      </c>
      <c r="T283" s="68">
        <f t="shared" si="322"/>
        <v>0.83299999999999996</v>
      </c>
      <c r="U283" s="48">
        <f t="shared" si="323"/>
        <v>9.2399999999999996E-2</v>
      </c>
    </row>
    <row r="284" spans="1:23" ht="38.25" x14ac:dyDescent="0.2">
      <c r="A284" s="66"/>
      <c r="B284" s="67">
        <v>278</v>
      </c>
      <c r="C284" s="88" t="s">
        <v>235</v>
      </c>
      <c r="D284" s="89">
        <v>1.69</v>
      </c>
      <c r="E284" s="90">
        <v>0.38</v>
      </c>
      <c r="F284" s="68">
        <f t="shared" si="309"/>
        <v>0.82809999999999995</v>
      </c>
      <c r="G284" s="48">
        <f t="shared" si="310"/>
        <v>8.3600000000000008E-2</v>
      </c>
      <c r="H284" s="48">
        <f t="shared" si="311"/>
        <v>1.69</v>
      </c>
      <c r="I284" s="48">
        <f t="shared" si="312"/>
        <v>9.5000000000000001E-2</v>
      </c>
      <c r="J284" s="48">
        <f t="shared" si="313"/>
        <v>1.69</v>
      </c>
      <c r="K284" s="48">
        <v>0.45</v>
      </c>
      <c r="L284" s="48">
        <f t="shared" si="314"/>
        <v>1.69</v>
      </c>
      <c r="M284" s="48">
        <f t="shared" si="315"/>
        <v>0.11399999999999999</v>
      </c>
      <c r="N284" s="48">
        <f t="shared" si="316"/>
        <v>1.69</v>
      </c>
      <c r="O284" s="48">
        <f t="shared" si="317"/>
        <v>9.5000000000000001E-2</v>
      </c>
      <c r="P284" s="48">
        <f t="shared" si="318"/>
        <v>1.69</v>
      </c>
      <c r="Q284" s="48">
        <f t="shared" si="319"/>
        <v>9.5000000000000001E-2</v>
      </c>
      <c r="R284" s="48">
        <f t="shared" si="320"/>
        <v>0.8899999999999999</v>
      </c>
      <c r="S284" s="48">
        <f t="shared" si="321"/>
        <v>9.5000000000000001E-2</v>
      </c>
      <c r="T284" s="68">
        <f t="shared" si="322"/>
        <v>0.82809999999999995</v>
      </c>
      <c r="U284" s="48">
        <f t="shared" si="323"/>
        <v>8.3600000000000008E-2</v>
      </c>
      <c r="V284" s="69"/>
      <c r="W284" s="69"/>
    </row>
    <row r="285" spans="1:23" ht="38.25" x14ac:dyDescent="0.2">
      <c r="A285" s="66"/>
      <c r="B285" s="67">
        <v>279</v>
      </c>
      <c r="C285" s="88" t="s">
        <v>243</v>
      </c>
      <c r="D285" s="89">
        <v>1.69</v>
      </c>
      <c r="E285" s="90">
        <v>0.31</v>
      </c>
      <c r="F285" s="68">
        <f t="shared" si="309"/>
        <v>0.82809999999999995</v>
      </c>
      <c r="G285" s="48">
        <f t="shared" si="310"/>
        <v>6.8199999999999997E-2</v>
      </c>
      <c r="H285" s="48">
        <f t="shared" si="311"/>
        <v>1.69</v>
      </c>
      <c r="I285" s="48">
        <f t="shared" si="312"/>
        <v>7.7499999999999999E-2</v>
      </c>
      <c r="J285" s="48">
        <f t="shared" si="313"/>
        <v>1.69</v>
      </c>
      <c r="K285" s="48">
        <v>0.45</v>
      </c>
      <c r="L285" s="48">
        <f t="shared" si="314"/>
        <v>1.69</v>
      </c>
      <c r="M285" s="48">
        <f t="shared" si="315"/>
        <v>9.2999999999999999E-2</v>
      </c>
      <c r="N285" s="48">
        <f t="shared" si="316"/>
        <v>1.69</v>
      </c>
      <c r="O285" s="48">
        <f t="shared" si="317"/>
        <v>7.7499999999999999E-2</v>
      </c>
      <c r="P285" s="48">
        <f t="shared" si="318"/>
        <v>1.69</v>
      </c>
      <c r="Q285" s="48">
        <f t="shared" si="319"/>
        <v>7.7499999999999999E-2</v>
      </c>
      <c r="R285" s="48">
        <f t="shared" si="320"/>
        <v>0.8899999999999999</v>
      </c>
      <c r="S285" s="48">
        <f t="shared" si="321"/>
        <v>7.7499999999999999E-2</v>
      </c>
      <c r="T285" s="68">
        <f t="shared" si="322"/>
        <v>0.82809999999999995</v>
      </c>
      <c r="U285" s="48">
        <f t="shared" si="323"/>
        <v>6.8199999999999997E-2</v>
      </c>
      <c r="V285" s="69"/>
      <c r="W285" s="69"/>
    </row>
    <row r="286" spans="1:23" ht="51" x14ac:dyDescent="0.2">
      <c r="A286" s="66"/>
      <c r="B286" s="67">
        <v>280</v>
      </c>
      <c r="C286" s="91" t="s">
        <v>244</v>
      </c>
      <c r="D286" s="89">
        <v>1.69</v>
      </c>
      <c r="E286" s="90">
        <v>0.35</v>
      </c>
      <c r="F286" s="68">
        <f t="shared" si="309"/>
        <v>0.82809999999999995</v>
      </c>
      <c r="G286" s="48">
        <f t="shared" si="310"/>
        <v>7.6999999999999999E-2</v>
      </c>
      <c r="H286" s="48">
        <f t="shared" si="311"/>
        <v>1.69</v>
      </c>
      <c r="I286" s="48">
        <f t="shared" si="312"/>
        <v>8.7499999999999994E-2</v>
      </c>
      <c r="J286" s="48">
        <f t="shared" si="313"/>
        <v>1.69</v>
      </c>
      <c r="K286" s="48">
        <v>0.45</v>
      </c>
      <c r="L286" s="48">
        <f t="shared" si="314"/>
        <v>1.69</v>
      </c>
      <c r="M286" s="48">
        <f t="shared" si="315"/>
        <v>0.105</v>
      </c>
      <c r="N286" s="48">
        <f t="shared" si="316"/>
        <v>1.69</v>
      </c>
      <c r="O286" s="48">
        <f t="shared" si="317"/>
        <v>8.7499999999999994E-2</v>
      </c>
      <c r="P286" s="48">
        <f t="shared" si="318"/>
        <v>1.69</v>
      </c>
      <c r="Q286" s="48">
        <f t="shared" si="319"/>
        <v>8.7499999999999994E-2</v>
      </c>
      <c r="R286" s="48">
        <f t="shared" si="320"/>
        <v>0.8899999999999999</v>
      </c>
      <c r="S286" s="48">
        <f t="shared" si="321"/>
        <v>8.7499999999999994E-2</v>
      </c>
      <c r="T286" s="68">
        <f t="shared" si="322"/>
        <v>0.82809999999999995</v>
      </c>
      <c r="U286" s="48">
        <f t="shared" si="323"/>
        <v>7.6999999999999999E-2</v>
      </c>
      <c r="V286" s="69"/>
      <c r="W286" s="69"/>
    </row>
    <row r="287" spans="1:23" ht="51" x14ac:dyDescent="0.2">
      <c r="A287" s="69"/>
      <c r="B287" s="67">
        <v>281</v>
      </c>
      <c r="C287" s="21" t="s">
        <v>60</v>
      </c>
      <c r="D287" s="82">
        <v>1.3</v>
      </c>
      <c r="E287" s="86">
        <v>0.43</v>
      </c>
      <c r="F287" s="68">
        <f t="shared" si="294"/>
        <v>0.63700000000000001</v>
      </c>
      <c r="G287" s="48">
        <f t="shared" si="295"/>
        <v>9.4600000000000004E-2</v>
      </c>
      <c r="H287" s="48">
        <f t="shared" si="296"/>
        <v>1.3</v>
      </c>
      <c r="I287" s="48">
        <f t="shared" si="297"/>
        <v>0.1075</v>
      </c>
      <c r="J287" s="48">
        <f t="shared" si="298"/>
        <v>1.3</v>
      </c>
      <c r="K287" s="48">
        <v>0.45</v>
      </c>
      <c r="L287" s="48">
        <f t="shared" si="299"/>
        <v>1.3</v>
      </c>
      <c r="M287" s="48">
        <f t="shared" si="300"/>
        <v>0.129</v>
      </c>
      <c r="N287" s="48">
        <f t="shared" si="301"/>
        <v>1.3</v>
      </c>
      <c r="O287" s="48">
        <f t="shared" si="302"/>
        <v>0.1075</v>
      </c>
      <c r="P287" s="48">
        <f t="shared" si="303"/>
        <v>1.3</v>
      </c>
      <c r="Q287" s="48">
        <f t="shared" si="304"/>
        <v>0.1075</v>
      </c>
      <c r="R287" s="48">
        <f t="shared" si="305"/>
        <v>0.5</v>
      </c>
      <c r="S287" s="48">
        <f t="shared" si="306"/>
        <v>0.1075</v>
      </c>
      <c r="T287" s="68">
        <f t="shared" si="307"/>
        <v>0.63700000000000001</v>
      </c>
      <c r="U287" s="48">
        <f t="shared" si="308"/>
        <v>9.4600000000000004E-2</v>
      </c>
    </row>
    <row r="288" spans="1:23" ht="51" x14ac:dyDescent="0.2">
      <c r="A288" s="69"/>
      <c r="B288" s="67">
        <v>282</v>
      </c>
      <c r="C288" s="21" t="s">
        <v>336</v>
      </c>
      <c r="D288" s="82">
        <v>1.3</v>
      </c>
      <c r="E288" s="86">
        <v>0.53</v>
      </c>
      <c r="F288" s="68">
        <f t="shared" si="294"/>
        <v>0.63700000000000001</v>
      </c>
      <c r="G288" s="48">
        <f t="shared" si="295"/>
        <v>0.11660000000000001</v>
      </c>
      <c r="H288" s="48">
        <f t="shared" si="296"/>
        <v>1.3</v>
      </c>
      <c r="I288" s="48">
        <f t="shared" si="297"/>
        <v>0.13250000000000001</v>
      </c>
      <c r="J288" s="48">
        <f t="shared" si="298"/>
        <v>1.3</v>
      </c>
      <c r="K288" s="48">
        <v>0.45</v>
      </c>
      <c r="L288" s="48">
        <f t="shared" si="299"/>
        <v>1.3</v>
      </c>
      <c r="M288" s="48">
        <f t="shared" si="300"/>
        <v>0.159</v>
      </c>
      <c r="N288" s="48">
        <f t="shared" si="301"/>
        <v>1.3</v>
      </c>
      <c r="O288" s="48">
        <f t="shared" si="302"/>
        <v>0.13250000000000001</v>
      </c>
      <c r="P288" s="48">
        <f t="shared" si="303"/>
        <v>1.3</v>
      </c>
      <c r="Q288" s="48">
        <f t="shared" si="304"/>
        <v>0.13250000000000001</v>
      </c>
      <c r="R288" s="48">
        <f t="shared" si="305"/>
        <v>0.5</v>
      </c>
      <c r="S288" s="48">
        <f t="shared" si="306"/>
        <v>0.13250000000000001</v>
      </c>
      <c r="T288" s="68">
        <f t="shared" si="307"/>
        <v>0.63700000000000001</v>
      </c>
      <c r="U288" s="48">
        <f t="shared" si="308"/>
        <v>0.11660000000000001</v>
      </c>
    </row>
    <row r="289" spans="1:21" ht="51" x14ac:dyDescent="0.2">
      <c r="A289" s="69"/>
      <c r="B289" s="67">
        <v>283</v>
      </c>
      <c r="C289" s="21" t="s">
        <v>337</v>
      </c>
      <c r="D289" s="82">
        <v>1.3</v>
      </c>
      <c r="E289" s="86">
        <v>0.26</v>
      </c>
      <c r="F289" s="68">
        <f t="shared" si="294"/>
        <v>0.63700000000000001</v>
      </c>
      <c r="G289" s="48">
        <f t="shared" si="295"/>
        <v>5.7200000000000001E-2</v>
      </c>
      <c r="H289" s="48">
        <f t="shared" si="296"/>
        <v>1.3</v>
      </c>
      <c r="I289" s="48">
        <f t="shared" si="297"/>
        <v>6.5000000000000002E-2</v>
      </c>
      <c r="J289" s="48">
        <f t="shared" si="298"/>
        <v>1.3</v>
      </c>
      <c r="K289" s="48">
        <v>0.45</v>
      </c>
      <c r="L289" s="48">
        <f t="shared" si="299"/>
        <v>1.3</v>
      </c>
      <c r="M289" s="48">
        <f t="shared" si="300"/>
        <v>7.8E-2</v>
      </c>
      <c r="N289" s="48">
        <f t="shared" si="301"/>
        <v>1.3</v>
      </c>
      <c r="O289" s="48">
        <f t="shared" si="302"/>
        <v>6.5000000000000002E-2</v>
      </c>
      <c r="P289" s="48">
        <f t="shared" si="303"/>
        <v>1.3</v>
      </c>
      <c r="Q289" s="48">
        <f t="shared" si="304"/>
        <v>6.5000000000000002E-2</v>
      </c>
      <c r="R289" s="48">
        <f t="shared" si="305"/>
        <v>0.5</v>
      </c>
      <c r="S289" s="48">
        <f t="shared" si="306"/>
        <v>6.5000000000000002E-2</v>
      </c>
      <c r="T289" s="68">
        <f t="shared" si="307"/>
        <v>0.63700000000000001</v>
      </c>
      <c r="U289" s="48">
        <f t="shared" si="308"/>
        <v>5.7200000000000001E-2</v>
      </c>
    </row>
    <row r="290" spans="1:21" ht="51" x14ac:dyDescent="0.2">
      <c r="A290" s="69"/>
      <c r="B290" s="67">
        <v>284</v>
      </c>
      <c r="C290" s="21" t="s">
        <v>338</v>
      </c>
      <c r="D290" s="82">
        <v>1.3</v>
      </c>
      <c r="E290" s="86">
        <v>0.26</v>
      </c>
      <c r="F290" s="68">
        <f t="shared" si="294"/>
        <v>0.63700000000000001</v>
      </c>
      <c r="G290" s="48">
        <f t="shared" si="295"/>
        <v>5.7200000000000001E-2</v>
      </c>
      <c r="H290" s="48">
        <f t="shared" si="296"/>
        <v>1.3</v>
      </c>
      <c r="I290" s="48">
        <f t="shared" si="297"/>
        <v>6.5000000000000002E-2</v>
      </c>
      <c r="J290" s="48">
        <f t="shared" si="298"/>
        <v>1.3</v>
      </c>
      <c r="K290" s="48">
        <v>0.45</v>
      </c>
      <c r="L290" s="48">
        <f t="shared" si="299"/>
        <v>1.3</v>
      </c>
      <c r="M290" s="48">
        <f t="shared" si="300"/>
        <v>7.8E-2</v>
      </c>
      <c r="N290" s="48">
        <f t="shared" si="301"/>
        <v>1.3</v>
      </c>
      <c r="O290" s="48">
        <f t="shared" si="302"/>
        <v>6.5000000000000002E-2</v>
      </c>
      <c r="P290" s="48">
        <f t="shared" si="303"/>
        <v>1.3</v>
      </c>
      <c r="Q290" s="48">
        <f t="shared" si="304"/>
        <v>6.5000000000000002E-2</v>
      </c>
      <c r="R290" s="48">
        <f t="shared" si="305"/>
        <v>0.5</v>
      </c>
      <c r="S290" s="48">
        <f t="shared" si="306"/>
        <v>6.5000000000000002E-2</v>
      </c>
      <c r="T290" s="68">
        <f t="shared" si="307"/>
        <v>0.63700000000000001</v>
      </c>
      <c r="U290" s="48">
        <f t="shared" si="308"/>
        <v>5.7200000000000001E-2</v>
      </c>
    </row>
    <row r="291" spans="1:21" ht="51" x14ac:dyDescent="0.2">
      <c r="A291" s="69"/>
      <c r="B291" s="67">
        <v>285</v>
      </c>
      <c r="C291" s="21" t="s">
        <v>339</v>
      </c>
      <c r="D291" s="82">
        <v>1.3</v>
      </c>
      <c r="E291" s="86">
        <v>0.36</v>
      </c>
      <c r="F291" s="68">
        <f t="shared" si="294"/>
        <v>0.63700000000000001</v>
      </c>
      <c r="G291" s="48">
        <f t="shared" si="295"/>
        <v>7.9199999999999993E-2</v>
      </c>
      <c r="H291" s="48">
        <f t="shared" si="296"/>
        <v>1.3</v>
      </c>
      <c r="I291" s="48">
        <f t="shared" si="297"/>
        <v>0.09</v>
      </c>
      <c r="J291" s="48">
        <f t="shared" si="298"/>
        <v>1.3</v>
      </c>
      <c r="K291" s="48">
        <v>0.45</v>
      </c>
      <c r="L291" s="48">
        <f t="shared" si="299"/>
        <v>1.3</v>
      </c>
      <c r="M291" s="48">
        <f t="shared" si="300"/>
        <v>0.108</v>
      </c>
      <c r="N291" s="48">
        <f t="shared" si="301"/>
        <v>1.3</v>
      </c>
      <c r="O291" s="48">
        <f t="shared" si="302"/>
        <v>0.09</v>
      </c>
      <c r="P291" s="48">
        <f t="shared" si="303"/>
        <v>1.3</v>
      </c>
      <c r="Q291" s="48">
        <f t="shared" si="304"/>
        <v>0.09</v>
      </c>
      <c r="R291" s="48">
        <f t="shared" si="305"/>
        <v>0.5</v>
      </c>
      <c r="S291" s="48">
        <f t="shared" si="306"/>
        <v>0.09</v>
      </c>
      <c r="T291" s="68">
        <f t="shared" si="307"/>
        <v>0.63700000000000001</v>
      </c>
      <c r="U291" s="48">
        <f t="shared" si="308"/>
        <v>7.9199999999999993E-2</v>
      </c>
    </row>
    <row r="292" spans="1:21" x14ac:dyDescent="0.2">
      <c r="A292" s="69"/>
      <c r="B292" s="67">
        <v>286</v>
      </c>
      <c r="C292" s="46" t="s">
        <v>33</v>
      </c>
      <c r="D292" s="85">
        <v>5.6</v>
      </c>
      <c r="E292" s="86">
        <v>0.84</v>
      </c>
      <c r="F292" s="68">
        <f t="shared" si="294"/>
        <v>2.7439999999999998</v>
      </c>
      <c r="G292" s="48">
        <f t="shared" si="295"/>
        <v>0.18479999999999999</v>
      </c>
      <c r="H292" s="48">
        <f t="shared" si="296"/>
        <v>5.6</v>
      </c>
      <c r="I292" s="48">
        <f t="shared" si="297"/>
        <v>0.21</v>
      </c>
      <c r="J292" s="48">
        <f t="shared" si="298"/>
        <v>5.6</v>
      </c>
      <c r="K292" s="48">
        <v>0.45</v>
      </c>
      <c r="L292" s="48">
        <f t="shared" si="299"/>
        <v>5.6</v>
      </c>
      <c r="M292" s="48">
        <f t="shared" si="300"/>
        <v>0.252</v>
      </c>
      <c r="N292" s="48">
        <f t="shared" si="301"/>
        <v>5.6</v>
      </c>
      <c r="O292" s="48">
        <f t="shared" si="302"/>
        <v>0.21</v>
      </c>
      <c r="P292" s="48">
        <f t="shared" si="303"/>
        <v>5.6</v>
      </c>
      <c r="Q292" s="48">
        <f t="shared" si="304"/>
        <v>0.21</v>
      </c>
      <c r="R292" s="48">
        <f t="shared" si="305"/>
        <v>4.8</v>
      </c>
      <c r="S292" s="48">
        <f t="shared" si="306"/>
        <v>0.21</v>
      </c>
      <c r="T292" s="68">
        <f t="shared" si="307"/>
        <v>2.7439999999999998</v>
      </c>
      <c r="U292" s="48">
        <f t="shared" si="308"/>
        <v>0.18479999999999999</v>
      </c>
    </row>
    <row r="293" spans="1:21" x14ac:dyDescent="0.2">
      <c r="A293" s="69"/>
      <c r="B293" s="67">
        <v>287</v>
      </c>
      <c r="C293" s="47" t="s">
        <v>34</v>
      </c>
      <c r="D293" s="68">
        <v>2.79</v>
      </c>
      <c r="E293" s="86">
        <v>0.7</v>
      </c>
      <c r="F293" s="68">
        <f t="shared" si="294"/>
        <v>1.3671</v>
      </c>
      <c r="G293" s="48">
        <f t="shared" si="295"/>
        <v>0.154</v>
      </c>
      <c r="H293" s="48">
        <f t="shared" si="296"/>
        <v>2.79</v>
      </c>
      <c r="I293" s="48">
        <f t="shared" si="297"/>
        <v>0.17499999999999999</v>
      </c>
      <c r="J293" s="48">
        <f t="shared" si="298"/>
        <v>2.79</v>
      </c>
      <c r="K293" s="48">
        <v>0.45</v>
      </c>
      <c r="L293" s="48">
        <f t="shared" si="299"/>
        <v>2.79</v>
      </c>
      <c r="M293" s="48">
        <f t="shared" si="300"/>
        <v>0.21</v>
      </c>
      <c r="N293" s="48">
        <f t="shared" si="301"/>
        <v>2.79</v>
      </c>
      <c r="O293" s="48">
        <f t="shared" si="302"/>
        <v>0.17499999999999999</v>
      </c>
      <c r="P293" s="48">
        <f t="shared" si="303"/>
        <v>2.79</v>
      </c>
      <c r="Q293" s="48">
        <f t="shared" si="304"/>
        <v>0.17499999999999999</v>
      </c>
      <c r="R293" s="48">
        <f t="shared" si="305"/>
        <v>1.99</v>
      </c>
      <c r="S293" s="48">
        <f t="shared" si="306"/>
        <v>0.17499999999999999</v>
      </c>
      <c r="T293" s="68">
        <f t="shared" si="307"/>
        <v>1.3671</v>
      </c>
      <c r="U293" s="48">
        <f t="shared" si="308"/>
        <v>0.154</v>
      </c>
    </row>
    <row r="294" spans="1:21" x14ac:dyDescent="0.2">
      <c r="A294" s="69"/>
      <c r="B294" s="67">
        <v>288</v>
      </c>
      <c r="C294" s="47" t="s">
        <v>35</v>
      </c>
      <c r="D294" s="68">
        <v>2.79</v>
      </c>
      <c r="E294" s="48">
        <v>0.81</v>
      </c>
      <c r="F294" s="68">
        <f t="shared" si="294"/>
        <v>1.3671</v>
      </c>
      <c r="G294" s="48">
        <f t="shared" si="295"/>
        <v>0.17820000000000003</v>
      </c>
      <c r="H294" s="48">
        <f t="shared" si="296"/>
        <v>2.79</v>
      </c>
      <c r="I294" s="48">
        <f t="shared" si="297"/>
        <v>0.20250000000000001</v>
      </c>
      <c r="J294" s="48">
        <f t="shared" si="298"/>
        <v>2.79</v>
      </c>
      <c r="K294" s="48">
        <v>0.45</v>
      </c>
      <c r="L294" s="48">
        <f t="shared" si="299"/>
        <v>2.79</v>
      </c>
      <c r="M294" s="48">
        <f t="shared" si="300"/>
        <v>0.24299999999999999</v>
      </c>
      <c r="N294" s="48">
        <f t="shared" si="301"/>
        <v>2.79</v>
      </c>
      <c r="O294" s="48">
        <f t="shared" si="302"/>
        <v>0.20250000000000001</v>
      </c>
      <c r="P294" s="48">
        <f t="shared" si="303"/>
        <v>2.79</v>
      </c>
      <c r="Q294" s="48">
        <f t="shared" si="304"/>
        <v>0.20250000000000001</v>
      </c>
      <c r="R294" s="48">
        <f t="shared" si="305"/>
        <v>1.99</v>
      </c>
      <c r="S294" s="48">
        <f t="shared" si="306"/>
        <v>0.20250000000000001</v>
      </c>
      <c r="T294" s="68">
        <f t="shared" si="307"/>
        <v>1.3671</v>
      </c>
      <c r="U294" s="48">
        <f t="shared" si="308"/>
        <v>0.17820000000000003</v>
      </c>
    </row>
    <row r="295" spans="1:21" x14ac:dyDescent="0.2">
      <c r="A295" s="69"/>
      <c r="B295" s="67">
        <v>289</v>
      </c>
      <c r="C295" s="47" t="s">
        <v>36</v>
      </c>
      <c r="D295" s="68">
        <v>1.8</v>
      </c>
      <c r="E295" s="48">
        <v>0.65</v>
      </c>
      <c r="F295" s="68">
        <f t="shared" si="294"/>
        <v>0.88200000000000001</v>
      </c>
      <c r="G295" s="48">
        <f t="shared" si="295"/>
        <v>0.14300000000000002</v>
      </c>
      <c r="H295" s="48">
        <f t="shared" si="296"/>
        <v>1.8</v>
      </c>
      <c r="I295" s="48">
        <f t="shared" si="297"/>
        <v>0.16250000000000001</v>
      </c>
      <c r="J295" s="48">
        <f t="shared" si="298"/>
        <v>1.8</v>
      </c>
      <c r="K295" s="48">
        <v>0.45</v>
      </c>
      <c r="L295" s="48">
        <f t="shared" si="299"/>
        <v>1.8</v>
      </c>
      <c r="M295" s="48">
        <f t="shared" si="300"/>
        <v>0.19500000000000001</v>
      </c>
      <c r="N295" s="48">
        <f t="shared" si="301"/>
        <v>1.8</v>
      </c>
      <c r="O295" s="48">
        <f t="shared" si="302"/>
        <v>0.16250000000000001</v>
      </c>
      <c r="P295" s="48">
        <f t="shared" si="303"/>
        <v>1.8</v>
      </c>
      <c r="Q295" s="48">
        <f t="shared" si="304"/>
        <v>0.16250000000000001</v>
      </c>
      <c r="R295" s="48">
        <f t="shared" si="305"/>
        <v>1</v>
      </c>
      <c r="S295" s="48">
        <f t="shared" si="306"/>
        <v>0.16250000000000001</v>
      </c>
      <c r="T295" s="68">
        <f t="shared" si="307"/>
        <v>0.88200000000000001</v>
      </c>
      <c r="U295" s="48">
        <f t="shared" si="308"/>
        <v>0.14300000000000002</v>
      </c>
    </row>
    <row r="296" spans="1:21" x14ac:dyDescent="0.2">
      <c r="A296" s="69"/>
      <c r="B296" s="67">
        <v>290</v>
      </c>
      <c r="C296" s="71" t="s">
        <v>16</v>
      </c>
      <c r="D296" s="68">
        <v>5.46</v>
      </c>
      <c r="E296" s="48">
        <v>0.89</v>
      </c>
      <c r="F296" s="68">
        <f t="shared" si="294"/>
        <v>2.6753999999999998</v>
      </c>
      <c r="G296" s="48">
        <f t="shared" si="295"/>
        <v>0.1958</v>
      </c>
      <c r="H296" s="48">
        <f t="shared" si="296"/>
        <v>5.46</v>
      </c>
      <c r="I296" s="48">
        <f t="shared" si="297"/>
        <v>0.2225</v>
      </c>
      <c r="J296" s="48">
        <f t="shared" si="298"/>
        <v>5.46</v>
      </c>
      <c r="K296" s="48">
        <v>0.45</v>
      </c>
      <c r="L296" s="48">
        <f t="shared" si="299"/>
        <v>5.46</v>
      </c>
      <c r="M296" s="48">
        <f t="shared" si="300"/>
        <v>0.26700000000000002</v>
      </c>
      <c r="N296" s="48">
        <f t="shared" si="301"/>
        <v>5.46</v>
      </c>
      <c r="O296" s="48">
        <f t="shared" si="302"/>
        <v>0.2225</v>
      </c>
      <c r="P296" s="48">
        <f t="shared" si="303"/>
        <v>5.46</v>
      </c>
      <c r="Q296" s="48">
        <f t="shared" si="304"/>
        <v>0.2225</v>
      </c>
      <c r="R296" s="48">
        <f t="shared" si="305"/>
        <v>4.66</v>
      </c>
      <c r="S296" s="48">
        <f t="shared" si="306"/>
        <v>0.2225</v>
      </c>
      <c r="T296" s="68">
        <f t="shared" si="307"/>
        <v>2.6753999999999998</v>
      </c>
      <c r="U296" s="48">
        <f t="shared" si="308"/>
        <v>0.1958</v>
      </c>
    </row>
    <row r="297" spans="1:21" x14ac:dyDescent="0.2">
      <c r="A297" s="69"/>
      <c r="B297" s="67">
        <v>291</v>
      </c>
      <c r="C297" s="71" t="s">
        <v>37</v>
      </c>
      <c r="D297" s="68">
        <v>2.7</v>
      </c>
      <c r="E297" s="48">
        <v>0.76</v>
      </c>
      <c r="F297" s="68">
        <f t="shared" si="294"/>
        <v>1.323</v>
      </c>
      <c r="G297" s="48">
        <f t="shared" si="295"/>
        <v>0.16720000000000002</v>
      </c>
      <c r="H297" s="48">
        <f t="shared" si="296"/>
        <v>2.7</v>
      </c>
      <c r="I297" s="48">
        <f t="shared" si="297"/>
        <v>0.19</v>
      </c>
      <c r="J297" s="48">
        <f t="shared" si="298"/>
        <v>2.7</v>
      </c>
      <c r="K297" s="48">
        <v>0.45</v>
      </c>
      <c r="L297" s="48">
        <f t="shared" si="299"/>
        <v>2.7</v>
      </c>
      <c r="M297" s="48">
        <f t="shared" si="300"/>
        <v>0.22799999999999998</v>
      </c>
      <c r="N297" s="48">
        <f t="shared" si="301"/>
        <v>2.7</v>
      </c>
      <c r="O297" s="48">
        <f t="shared" si="302"/>
        <v>0.19</v>
      </c>
      <c r="P297" s="48">
        <f t="shared" si="303"/>
        <v>2.7</v>
      </c>
      <c r="Q297" s="48">
        <f t="shared" si="304"/>
        <v>0.19</v>
      </c>
      <c r="R297" s="48">
        <f t="shared" si="305"/>
        <v>1.9000000000000001</v>
      </c>
      <c r="S297" s="48">
        <f t="shared" si="306"/>
        <v>0.19</v>
      </c>
      <c r="T297" s="68">
        <f t="shared" si="307"/>
        <v>1.323</v>
      </c>
      <c r="U297" s="48">
        <f t="shared" si="308"/>
        <v>0.16720000000000002</v>
      </c>
    </row>
    <row r="298" spans="1:21" x14ac:dyDescent="0.2">
      <c r="A298" s="69"/>
      <c r="B298" s="67">
        <v>292</v>
      </c>
      <c r="C298" s="71" t="s">
        <v>38</v>
      </c>
      <c r="D298" s="68">
        <v>2.7</v>
      </c>
      <c r="E298" s="48">
        <v>0.65</v>
      </c>
      <c r="F298" s="68">
        <f t="shared" si="294"/>
        <v>1.323</v>
      </c>
      <c r="G298" s="48">
        <f t="shared" si="295"/>
        <v>0.14300000000000002</v>
      </c>
      <c r="H298" s="48">
        <f t="shared" si="296"/>
        <v>2.7</v>
      </c>
      <c r="I298" s="48">
        <f t="shared" si="297"/>
        <v>0.16250000000000001</v>
      </c>
      <c r="J298" s="48">
        <f t="shared" si="298"/>
        <v>2.7</v>
      </c>
      <c r="K298" s="48">
        <v>0.45</v>
      </c>
      <c r="L298" s="48">
        <f t="shared" si="299"/>
        <v>2.7</v>
      </c>
      <c r="M298" s="48">
        <f t="shared" si="300"/>
        <v>0.19500000000000001</v>
      </c>
      <c r="N298" s="48">
        <f t="shared" si="301"/>
        <v>2.7</v>
      </c>
      <c r="O298" s="48">
        <f t="shared" si="302"/>
        <v>0.16250000000000001</v>
      </c>
      <c r="P298" s="48">
        <f t="shared" si="303"/>
        <v>2.7</v>
      </c>
      <c r="Q298" s="48">
        <f t="shared" si="304"/>
        <v>0.16250000000000001</v>
      </c>
      <c r="R298" s="48">
        <f t="shared" si="305"/>
        <v>1.9000000000000001</v>
      </c>
      <c r="S298" s="48">
        <f t="shared" si="306"/>
        <v>0.16250000000000001</v>
      </c>
      <c r="T298" s="68">
        <f t="shared" si="307"/>
        <v>1.323</v>
      </c>
      <c r="U298" s="48">
        <f t="shared" si="308"/>
        <v>0.14300000000000002</v>
      </c>
    </row>
    <row r="299" spans="1:21" x14ac:dyDescent="0.2">
      <c r="A299" s="69"/>
      <c r="B299" s="67">
        <v>293</v>
      </c>
      <c r="C299" s="71"/>
      <c r="D299" s="72"/>
      <c r="E299" s="72"/>
      <c r="F299" s="73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3"/>
      <c r="U299" s="72"/>
    </row>
    <row r="301" spans="1:21" x14ac:dyDescent="0.2">
      <c r="A301" s="74"/>
      <c r="B301" s="74"/>
      <c r="C301" s="75" t="s">
        <v>18</v>
      </c>
      <c r="D301" s="76" t="s">
        <v>17</v>
      </c>
    </row>
    <row r="302" spans="1:21" x14ac:dyDescent="0.2">
      <c r="A302" s="77"/>
      <c r="B302" s="77">
        <v>1</v>
      </c>
      <c r="C302" s="49" t="s">
        <v>12</v>
      </c>
      <c r="D302" s="50">
        <v>3</v>
      </c>
    </row>
    <row r="303" spans="1:21" x14ac:dyDescent="0.2">
      <c r="A303" s="77"/>
      <c r="B303" s="77">
        <v>2</v>
      </c>
      <c r="C303" s="49" t="s">
        <v>181</v>
      </c>
      <c r="D303" s="50">
        <v>5</v>
      </c>
    </row>
    <row r="304" spans="1:21" x14ac:dyDescent="0.2">
      <c r="A304" s="77"/>
      <c r="B304" s="77">
        <v>3</v>
      </c>
      <c r="C304" s="49" t="s">
        <v>41</v>
      </c>
      <c r="D304" s="50">
        <v>7</v>
      </c>
    </row>
    <row r="305" spans="1:4" x14ac:dyDescent="0.2">
      <c r="A305" s="77"/>
      <c r="B305" s="77">
        <v>4</v>
      </c>
      <c r="C305" s="78" t="s">
        <v>22</v>
      </c>
      <c r="D305" s="79">
        <v>9</v>
      </c>
    </row>
    <row r="306" spans="1:4" x14ac:dyDescent="0.2">
      <c r="A306" s="77"/>
      <c r="B306" s="77">
        <v>5</v>
      </c>
      <c r="C306" s="49" t="s">
        <v>14</v>
      </c>
      <c r="D306" s="50">
        <v>11</v>
      </c>
    </row>
    <row r="307" spans="1:4" x14ac:dyDescent="0.2">
      <c r="A307" s="77"/>
      <c r="B307" s="77">
        <v>6</v>
      </c>
      <c r="C307" s="49" t="s">
        <v>42</v>
      </c>
      <c r="D307" s="50">
        <v>13</v>
      </c>
    </row>
    <row r="308" spans="1:4" x14ac:dyDescent="0.2">
      <c r="A308" s="77"/>
      <c r="B308" s="77">
        <v>7</v>
      </c>
      <c r="C308" s="51" t="s">
        <v>43</v>
      </c>
      <c r="D308" s="50">
        <v>15</v>
      </c>
    </row>
    <row r="309" spans="1:4" x14ac:dyDescent="0.2">
      <c r="A309" s="77"/>
      <c r="B309" s="77">
        <v>8</v>
      </c>
      <c r="C309" s="51" t="s">
        <v>183</v>
      </c>
      <c r="D309" s="50">
        <v>17</v>
      </c>
    </row>
    <row r="310" spans="1:4" x14ac:dyDescent="0.2">
      <c r="A310" s="77"/>
      <c r="B310" s="77">
        <v>9</v>
      </c>
      <c r="C310" s="49" t="s">
        <v>44</v>
      </c>
      <c r="D310" s="50">
        <v>19</v>
      </c>
    </row>
    <row r="311" spans="1:4" x14ac:dyDescent="0.2">
      <c r="A311" s="69"/>
      <c r="B311" s="77">
        <v>10</v>
      </c>
      <c r="C311" s="52"/>
      <c r="D311" s="50">
        <v>21</v>
      </c>
    </row>
    <row r="312" spans="1:4" x14ac:dyDescent="0.2">
      <c r="A312" s="74"/>
      <c r="B312" s="74" t="s">
        <v>3</v>
      </c>
      <c r="C312" s="74" t="s">
        <v>4</v>
      </c>
      <c r="D312" s="76" t="s">
        <v>11</v>
      </c>
    </row>
    <row r="313" spans="1:4" x14ac:dyDescent="0.2">
      <c r="A313" s="77"/>
      <c r="B313" s="77">
        <v>1</v>
      </c>
      <c r="C313" s="80" t="s">
        <v>5</v>
      </c>
      <c r="D313" s="53">
        <v>0.5</v>
      </c>
    </row>
    <row r="314" spans="1:4" x14ac:dyDescent="0.2">
      <c r="A314" s="77"/>
      <c r="B314" s="77">
        <v>2</v>
      </c>
      <c r="C314" s="80" t="s">
        <v>6</v>
      </c>
      <c r="D314" s="53">
        <v>0.5</v>
      </c>
    </row>
    <row r="315" spans="1:4" x14ac:dyDescent="0.2">
      <c r="A315" s="77"/>
      <c r="B315" s="77">
        <v>3</v>
      </c>
      <c r="C315" s="80" t="s">
        <v>7</v>
      </c>
      <c r="D315" s="53">
        <v>0.9</v>
      </c>
    </row>
    <row r="316" spans="1:4" x14ac:dyDescent="0.2">
      <c r="A316" s="77"/>
      <c r="B316" s="77">
        <v>4</v>
      </c>
      <c r="C316" s="80" t="s">
        <v>8</v>
      </c>
      <c r="D316" s="53">
        <v>0.5</v>
      </c>
    </row>
    <row r="317" spans="1:4" x14ac:dyDescent="0.2">
      <c r="A317" s="54"/>
      <c r="B317" s="54">
        <v>5</v>
      </c>
      <c r="C317" s="51" t="s">
        <v>53</v>
      </c>
      <c r="D317" s="53">
        <v>0.25</v>
      </c>
    </row>
    <row r="318" spans="1:4" x14ac:dyDescent="0.2">
      <c r="A318" s="77"/>
      <c r="B318" s="77"/>
      <c r="C318" s="80"/>
      <c r="D318" s="81"/>
    </row>
  </sheetData>
  <sheetProtection password="A256" sheet="1" objects="1" scenarios="1"/>
  <mergeCells count="22">
    <mergeCell ref="A252:A256"/>
    <mergeCell ref="B4:B6"/>
    <mergeCell ref="C4:C6"/>
    <mergeCell ref="A4:A6"/>
    <mergeCell ref="L4:M4"/>
    <mergeCell ref="M5:M6"/>
    <mergeCell ref="D4:E4"/>
    <mergeCell ref="E5:E6"/>
    <mergeCell ref="F4:G4"/>
    <mergeCell ref="G5:G6"/>
    <mergeCell ref="H4:I4"/>
    <mergeCell ref="I5:I6"/>
    <mergeCell ref="J4:K4"/>
    <mergeCell ref="K5:K6"/>
    <mergeCell ref="N4:O4"/>
    <mergeCell ref="O5:O6"/>
    <mergeCell ref="P4:Q4"/>
    <mergeCell ref="R4:S4"/>
    <mergeCell ref="T4:U4"/>
    <mergeCell ref="Q5:Q6"/>
    <mergeCell ref="S5:S6"/>
    <mergeCell ref="U5:U6"/>
  </mergeCells>
  <phoneticPr fontId="3" type="noConversion"/>
  <printOptions horizontalCentered="1"/>
  <pageMargins left="0.25" right="0.25" top="0.75" bottom="0.75" header="0.3" footer="0.3"/>
  <pageSetup paperSize="9" scale="52" fitToHeight="0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9</vt:i4>
      </vt:variant>
    </vt:vector>
  </HeadingPairs>
  <TitlesOfParts>
    <vt:vector size="11" baseType="lpstr">
      <vt:lpstr>Planilla3</vt:lpstr>
      <vt:lpstr>Datos</vt:lpstr>
      <vt:lpstr>Datos!Área_de_impresión</vt:lpstr>
      <vt:lpstr>Planilla3!Área_de_impresión</vt:lpstr>
      <vt:lpstr>Orientacion</vt:lpstr>
      <vt:lpstr>Orientaciones</vt:lpstr>
      <vt:lpstr>Proteccion</vt:lpstr>
      <vt:lpstr>Protecciones</vt:lpstr>
      <vt:lpstr>SupSemiTrans</vt:lpstr>
      <vt:lpstr>SupSemiTranss</vt:lpstr>
      <vt:lpstr>Datos!Títulos_a_imprimir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Estudio</dc:creator>
  <cp:lastModifiedBy>pp</cp:lastModifiedBy>
  <cp:lastPrinted>2025-12-03T13:30:27Z</cp:lastPrinted>
  <dcterms:created xsi:type="dcterms:W3CDTF">2012-05-07T14:22:15Z</dcterms:created>
  <dcterms:modified xsi:type="dcterms:W3CDTF">2026-10-01T12:07:33Z</dcterms:modified>
  <cp:contentStatus>Final</cp:contentStatus>
</cp:coreProperties>
</file>