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8190" windowHeight="4095" tabRatio="512" activeTab="0"/>
  </bookViews>
  <sheets>
    <sheet name="Cuadros" sheetId="1" r:id="rId1"/>
  </sheets>
  <definedNames/>
  <calcPr fullCalcOnLoad="1"/>
</workbook>
</file>

<file path=xl/sharedStrings.xml><?xml version="1.0" encoding="utf-8"?>
<sst xmlns="http://schemas.openxmlformats.org/spreadsheetml/2006/main" count="866" uniqueCount="225">
  <si>
    <t>C.S. Provinciales</t>
  </si>
  <si>
    <t>.</t>
  </si>
  <si>
    <t>C.S.Municipales</t>
  </si>
  <si>
    <t>Efectores Privados</t>
  </si>
  <si>
    <t>Hospitales Municipales</t>
  </si>
  <si>
    <t>Hospitales Provinciales</t>
  </si>
  <si>
    <t>S/E</t>
  </si>
  <si>
    <t>CEMA</t>
  </si>
  <si>
    <t>HECA</t>
  </si>
  <si>
    <t>HIC</t>
  </si>
  <si>
    <t>HJBA</t>
  </si>
  <si>
    <t>HNVV</t>
  </si>
  <si>
    <t>HRSP</t>
  </si>
  <si>
    <t>Centro</t>
  </si>
  <si>
    <t>Noroeste</t>
  </si>
  <si>
    <t>Norte</t>
  </si>
  <si>
    <t>Oeste</t>
  </si>
  <si>
    <t>Sudoeste</t>
  </si>
  <si>
    <t>Sur</t>
  </si>
  <si>
    <t>1ero DE MAYO C.S</t>
  </si>
  <si>
    <t>20 DE JUNIO C.S.</t>
  </si>
  <si>
    <t>20 DE JUNIO CS (Ex TIRO SUIZO VC)</t>
  </si>
  <si>
    <t>7 DE ABRIL</t>
  </si>
  <si>
    <t>ALICIA MOREAU DE JUSTO</t>
  </si>
  <si>
    <t>AMOR AL ESTUDIO- BARRIO IND. VEC</t>
  </si>
  <si>
    <t>ANGEL INVALDI VEC</t>
  </si>
  <si>
    <t>ASIST. A LA COMUNIDAD (CEAC) C.S</t>
  </si>
  <si>
    <t>BARRIO PARQUE SUR VEC</t>
  </si>
  <si>
    <t>BARRIO PLATA C.S.</t>
  </si>
  <si>
    <t>BARRIO TOBA C.S</t>
  </si>
  <si>
    <t>CASIANO CASAS C.S.</t>
  </si>
  <si>
    <t>CEFERINO NAMUNCURA C.S.</t>
  </si>
  <si>
    <t>CHAMPAGNAT SAN MARCELINO C.S.</t>
  </si>
  <si>
    <t>DAVID STAFFIERI C.S.</t>
  </si>
  <si>
    <t>DOMINGO MATHEU VEC</t>
  </si>
  <si>
    <t>DR. JULIO MAIZTEGUI VIC. (Ex SAN ROQUE)</t>
  </si>
  <si>
    <t>DR.SALVADOR MAZZA C.S.</t>
  </si>
  <si>
    <t>DRA. DEBORA FERRANDINI (Ex COSSETINI)</t>
  </si>
  <si>
    <t>DUNANT J.H. C.S.</t>
  </si>
  <si>
    <t>EL GAUCHO C.S</t>
  </si>
  <si>
    <t>EL MANGRULLO C.S</t>
  </si>
  <si>
    <t>ELENA BAZZET VEC (Ex SAN FRANC. SOLANO)</t>
  </si>
  <si>
    <t>EMAUS C.S.</t>
  </si>
  <si>
    <t>EVA DUARTE</t>
  </si>
  <si>
    <t>FRANCISCO LAI- BARRIO CRISTALERIA VEC</t>
  </si>
  <si>
    <t>GRAL SAN MARTIN C.S.</t>
  </si>
  <si>
    <t>ITATI C.S.</t>
  </si>
  <si>
    <t>JOSE RAUL UGARTE (Ex POSTA FLORESTA)</t>
  </si>
  <si>
    <t>JUAN B.JUSTO C.S</t>
  </si>
  <si>
    <t>JUAN PABLO II VEC</t>
  </si>
  <si>
    <t>JUANA AZURDUY C.S</t>
  </si>
  <si>
    <t>JULIO A ROCA VEC</t>
  </si>
  <si>
    <t>LA FLORIDA VEC</t>
  </si>
  <si>
    <t>LAS FLORES C.S.</t>
  </si>
  <si>
    <t>LAS FLORES ESTE VEC</t>
  </si>
  <si>
    <t>LUCHEMOS POR LA VIDA (Ex LA LAGUNITA)</t>
  </si>
  <si>
    <t>LUDUEÑA NORTE Y MORENO VEC</t>
  </si>
  <si>
    <t>LUIS PASTEUR C.S.</t>
  </si>
  <si>
    <t>MARADONA Dr. E. C.S.</t>
  </si>
  <si>
    <t>MARTIN C.S.</t>
  </si>
  <si>
    <t>MAURICIO CASALS C.S.</t>
  </si>
  <si>
    <t>NUEVO ALBERDI VEC</t>
  </si>
  <si>
    <t>PARQUE OESTE C.S</t>
  </si>
  <si>
    <t>POCHO LEPRATTI C.S.</t>
  </si>
  <si>
    <t>ROQUE COULIN C.S.</t>
  </si>
  <si>
    <t>ROSSELLO MARIA JOSEFA VIC.</t>
  </si>
  <si>
    <t>RUBEN NARANJO (Ex LAS HERAS VEC)</t>
  </si>
  <si>
    <t>SAN MARTIN "A" VEC</t>
  </si>
  <si>
    <t>SAN VICENTE DE PAUL VIC.</t>
  </si>
  <si>
    <t>SANTA LUCIA C.S</t>
  </si>
  <si>
    <t>SANTA TERESITA VEC.</t>
  </si>
  <si>
    <t>SUR (LA PALOMA) C.S.</t>
  </si>
  <si>
    <t>TIO ROLO C.S</t>
  </si>
  <si>
    <t>VICTOR CUE VEC</t>
  </si>
  <si>
    <t>VILLA URQUIZA VEC</t>
  </si>
  <si>
    <t>Ausentes</t>
  </si>
  <si>
    <t>Tomados</t>
  </si>
  <si>
    <t>Dependencia del efector solicitante</t>
  </si>
  <si>
    <t>Total</t>
  </si>
  <si>
    <t xml:space="preserve">Total </t>
  </si>
  <si>
    <t>S/E:234.204</t>
  </si>
  <si>
    <t>Dependencia de efectores</t>
  </si>
  <si>
    <t>que solicitan turnos</t>
  </si>
  <si>
    <t>Efectores</t>
  </si>
  <si>
    <t>Total CEMAR</t>
  </si>
  <si>
    <t>CEMAR</t>
  </si>
  <si>
    <t>Total HECA</t>
  </si>
  <si>
    <t>Total HIC</t>
  </si>
  <si>
    <t>Total HJBA</t>
  </si>
  <si>
    <t>Total HNVV</t>
  </si>
  <si>
    <t>Total HRSP</t>
  </si>
  <si>
    <t>alergologia infantil</t>
  </si>
  <si>
    <t>cardiologia</t>
  </si>
  <si>
    <t>cardiologia infantil</t>
  </si>
  <si>
    <t>cirugia cabeza y cuello</t>
  </si>
  <si>
    <t>cirugia general - clinica quirurgica</t>
  </si>
  <si>
    <t>cirugia general infantil</t>
  </si>
  <si>
    <t>cirugia maxilo facial</t>
  </si>
  <si>
    <t>cirugia plastica</t>
  </si>
  <si>
    <t>cirugia plastica infantil</t>
  </si>
  <si>
    <t>cirugia toracica- cir. torax y cardiovas</t>
  </si>
  <si>
    <t>clinica de adolescencia-pediatria</t>
  </si>
  <si>
    <t>clinica medica - medicina interna</t>
  </si>
  <si>
    <t>cuidados especiales infantiles</t>
  </si>
  <si>
    <t>dermatologia-dermatofisiolografia</t>
  </si>
  <si>
    <t>dermatologia infantil</t>
  </si>
  <si>
    <t>endocrinologia - diabetologia</t>
  </si>
  <si>
    <t>endocrinologia infantil</t>
  </si>
  <si>
    <t>endocrinologia y nutricion</t>
  </si>
  <si>
    <t>fisiatria</t>
  </si>
  <si>
    <t>flebologia - patologia vascular</t>
  </si>
  <si>
    <t>gastroenterologia infantil</t>
  </si>
  <si>
    <t>genetica - andrologia</t>
  </si>
  <si>
    <t>ginecologia</t>
  </si>
  <si>
    <t>ginecologia oncologica</t>
  </si>
  <si>
    <t>hematologia</t>
  </si>
  <si>
    <t>infectologia e infecciosas</t>
  </si>
  <si>
    <t>infectologia e infecciosas infantil</t>
  </si>
  <si>
    <t>inmunologia</t>
  </si>
  <si>
    <t>nefrologia</t>
  </si>
  <si>
    <t>nefrologia infantil</t>
  </si>
  <si>
    <t>neumonologia infantil - vias resp inf</t>
  </si>
  <si>
    <t>neumonologia vias respiratorias</t>
  </si>
  <si>
    <t>neurocirugia</t>
  </si>
  <si>
    <t>neurocirugia infantil</t>
  </si>
  <si>
    <t>neurologia</t>
  </si>
  <si>
    <t>neurologia infantil</t>
  </si>
  <si>
    <t>nutricion infantil</t>
  </si>
  <si>
    <t>obstetricia</t>
  </si>
  <si>
    <t>oftalmologia</t>
  </si>
  <si>
    <t>oftalmologia infantil</t>
  </si>
  <si>
    <t>oncologia cancerologia</t>
  </si>
  <si>
    <t>otorrinolaringologia infantil orl infant</t>
  </si>
  <si>
    <t>otorrinolaringologia o r l</t>
  </si>
  <si>
    <t>patologia cervical</t>
  </si>
  <si>
    <t>reumatologia</t>
  </si>
  <si>
    <t>terapia ocupacional</t>
  </si>
  <si>
    <t>test del sudor</t>
  </si>
  <si>
    <t>traumatologia infantil - ortopedia y tra</t>
  </si>
  <si>
    <t>traumatologia traumatolo y ortop- yeso</t>
  </si>
  <si>
    <t>urologia - urinarias</t>
  </si>
  <si>
    <t>urologia infantil</t>
  </si>
  <si>
    <t>alergologia</t>
  </si>
  <si>
    <t>anestesiologia</t>
  </si>
  <si>
    <t>cirugia cardiovascular</t>
  </si>
  <si>
    <t>cirugia oncologica</t>
  </si>
  <si>
    <t>cuidados especiales</t>
  </si>
  <si>
    <t>cuidados paliativos</t>
  </si>
  <si>
    <t>gastroenterologia</t>
  </si>
  <si>
    <t>ginecologia urologica</t>
  </si>
  <si>
    <t>ginecologia y fertilidad</t>
  </si>
  <si>
    <t>hematologia infantil</t>
  </si>
  <si>
    <t>medicina tradicional y natural</t>
  </si>
  <si>
    <t>nutricion dietologia y nutricion</t>
  </si>
  <si>
    <t>patologia mamaria</t>
  </si>
  <si>
    <t>pediatria general lactantes</t>
  </si>
  <si>
    <t>tocoginecologia - obstetricia y ginecolo</t>
  </si>
  <si>
    <t>toxicologia</t>
  </si>
  <si>
    <t>clinica medica infantil-medicina interna</t>
  </si>
  <si>
    <t>diabetes</t>
  </si>
  <si>
    <t>hepatologia higado y vias biliares</t>
  </si>
  <si>
    <t>hospital de dia</t>
  </si>
  <si>
    <t>medicina general clinica general</t>
  </si>
  <si>
    <t>podologia</t>
  </si>
  <si>
    <t>psicologia psicopedagogia</t>
  </si>
  <si>
    <t>psiquiatria psicopatologia</t>
  </si>
  <si>
    <t>S/E:234204</t>
  </si>
  <si>
    <t>Especialidades</t>
  </si>
  <si>
    <t>Dependencia de efectores solicitantes</t>
  </si>
  <si>
    <t>Total C.S. Provinciales</t>
  </si>
  <si>
    <t>Total C.S.Municipales</t>
  </si>
  <si>
    <t>Total Efectores Privados</t>
  </si>
  <si>
    <t>Total Hospitales Municipales</t>
  </si>
  <si>
    <t>Total Hospitales Provinciales</t>
  </si>
  <si>
    <t>Distrito</t>
  </si>
  <si>
    <t>%</t>
  </si>
  <si>
    <t>estado</t>
  </si>
  <si>
    <t>Efector solicitado</t>
  </si>
  <si>
    <t>Subtotal Distrito Centro</t>
  </si>
  <si>
    <t>Subtotal Distrito Noroeste</t>
  </si>
  <si>
    <t>Subtotal Distrito Norte</t>
  </si>
  <si>
    <t>Subtotal Distrito Oeste</t>
  </si>
  <si>
    <t>Subtotal Distrito Sudoeste</t>
  </si>
  <si>
    <t>Subtotal Distrito Sur</t>
  </si>
  <si>
    <t>21 DE JUNIO CS (Ex TIRO SUIZO VC)</t>
  </si>
  <si>
    <t>Centro de salud</t>
  </si>
  <si>
    <t>Total CEMA</t>
  </si>
  <si>
    <t>Total Centro</t>
  </si>
  <si>
    <t>Total Noroeste</t>
  </si>
  <si>
    <t>Total Norte</t>
  </si>
  <si>
    <t>Total Oeste</t>
  </si>
  <si>
    <t>Total Sudoeste</t>
  </si>
  <si>
    <t>Total Sur</t>
  </si>
  <si>
    <t>Cuadro nº 1</t>
  </si>
  <si>
    <t>Cuadro nº 2</t>
  </si>
  <si>
    <t>Cuadro nº 3</t>
  </si>
  <si>
    <t>Turnos solicitados por efectores de la red de salud al 2do. y 3er. nivel de atención</t>
  </si>
  <si>
    <t>según dependencia, por estado.Rosario Año 2015</t>
  </si>
  <si>
    <t>según efector y dependencia, por estado.Rosario Año 2015</t>
  </si>
  <si>
    <t>según dependencia y especialidad, por estado.Rosario Año 2015</t>
  </si>
  <si>
    <t>Turnos solicitados por Centros de Salud Municipales al 2do. y 3er. nivel de atención</t>
  </si>
  <si>
    <t>según distrito por estado.Rosario Año 2015</t>
  </si>
  <si>
    <t>según efector por estado.Rosario Año 2015</t>
  </si>
  <si>
    <t>Cuadro nº 4</t>
  </si>
  <si>
    <t>según distrito y efector por estado.Rosario Año 2015</t>
  </si>
  <si>
    <t>Cuadro nº 5</t>
  </si>
  <si>
    <t>Cuadro nº 6</t>
  </si>
  <si>
    <t>Cuadro nº 7</t>
  </si>
  <si>
    <t>según Centro de salud por estado.Rosario Año 2015</t>
  </si>
  <si>
    <t>Cuadro nº 8</t>
  </si>
  <si>
    <t>Turnos solicitados por Centros de Salud Municipales al CEMAR</t>
  </si>
  <si>
    <t>según distrito, Centro de Salud por estado.Rosario Año 2015</t>
  </si>
  <si>
    <t>Total S/E</t>
  </si>
  <si>
    <t>Cuadro nº 9</t>
  </si>
  <si>
    <t>Turnos solicitados por Centros de Salud Municipales al HECA</t>
  </si>
  <si>
    <t>Cuadro nº 10</t>
  </si>
  <si>
    <t>Turnos solicitados por Centros de Salud Municipales al H.Carrasco</t>
  </si>
  <si>
    <t>Turnos solicitados por Centros de Salud Municipales al H.Alberdi</t>
  </si>
  <si>
    <t>Cuadro nº 11</t>
  </si>
  <si>
    <t>Cuadro nº 12</t>
  </si>
  <si>
    <t>Turnos solicitados por Centros de Salud Municipales al H.Vilela</t>
  </si>
  <si>
    <t>Cuadro nº 13</t>
  </si>
  <si>
    <t>Turnos solicitados por Centros de Salud Municipales al H.Roque Sáenz Peña</t>
  </si>
  <si>
    <t>Cuadro nº 14</t>
  </si>
  <si>
    <t>Turnos solicitados por Centros de Salud Municipales sin especificar el efector solicitado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</si>
</sst>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\ \ h:mm:ss"/>
    <numFmt numFmtId="173" formatCode="h:mm:ss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"/>
    <numFmt numFmtId="182" formatCode="0.00000000"/>
  </numFmts>
  <fonts count="4">
    <font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3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/>
    </border>
    <border>
      <left>
        <color indexed="63"/>
      </left>
      <right style="hair"/>
      <top style="medium"/>
      <bottom/>
    </border>
    <border>
      <left style="hair"/>
      <right>
        <color indexed="63"/>
      </right>
      <top style="medium"/>
      <bottom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/>
      <bottom/>
    </border>
    <border>
      <left>
        <color indexed="63"/>
      </left>
      <right style="hair"/>
      <top/>
      <bottom/>
    </border>
    <border>
      <left style="hair"/>
      <right>
        <color indexed="63"/>
      </right>
      <top/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hair"/>
      <top/>
      <bottom>
        <color indexed="63"/>
      </bottom>
    </border>
    <border>
      <left style="hair"/>
      <right>
        <color indexed="63"/>
      </right>
      <top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hair"/>
      <top/>
      <bottom style="medium"/>
    </border>
    <border>
      <left style="hair"/>
      <right>
        <color indexed="63"/>
      </right>
      <top/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/>
      <right>
        <color indexed="63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/>
    </border>
    <border>
      <left/>
      <right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>
        <color indexed="8"/>
      </right>
      <top>
        <color indexed="63"/>
      </top>
      <bottom/>
    </border>
    <border>
      <left style="thin">
        <color indexed="8"/>
      </left>
      <right style="medium"/>
      <top>
        <color indexed="63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>
        <color indexed="8"/>
      </right>
      <top style="thin">
        <color indexed="8"/>
      </top>
      <bottom/>
    </border>
    <border>
      <left style="medium"/>
      <right style="medium"/>
      <top style="thin"/>
      <bottom/>
    </border>
    <border>
      <left style="medium"/>
      <right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/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/>
    </border>
    <border>
      <left style="thin"/>
      <right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8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medium"/>
      <right>
        <color indexed="8"/>
      </right>
      <top/>
      <bottom/>
    </border>
    <border>
      <left style="thin">
        <color indexed="8"/>
      </left>
      <right style="medium"/>
      <top/>
      <bottom/>
    </border>
    <border>
      <left>
        <color indexed="63"/>
      </left>
      <right>
        <color indexed="8"/>
      </right>
      <top style="thin"/>
      <bottom/>
    </border>
    <border>
      <left style="thin">
        <color indexed="8"/>
      </left>
      <right>
        <color indexed="8"/>
      </right>
      <top/>
      <bottom/>
    </border>
    <border>
      <left style="medium"/>
      <right style="medium"/>
      <top style="thin"/>
      <bottom style="medium"/>
    </border>
    <border>
      <left style="thin"/>
      <right>
        <color indexed="8"/>
      </right>
      <top style="thin"/>
      <bottom/>
    </border>
    <border>
      <left style="thin">
        <color indexed="8"/>
      </left>
      <right>
        <color indexed="8"/>
      </right>
      <top style="thin"/>
      <bottom/>
    </border>
    <border>
      <left/>
      <right>
        <color indexed="8"/>
      </right>
      <top style="thin"/>
      <bottom/>
    </border>
    <border>
      <left style="thin"/>
      <right>
        <color indexed="8"/>
      </right>
      <top/>
      <bottom/>
    </border>
    <border>
      <left style="thin"/>
      <right>
        <color indexed="8"/>
      </right>
      <top/>
      <bottom style="thin"/>
    </border>
    <border>
      <left style="thin">
        <color indexed="8"/>
      </left>
      <right>
        <color indexed="8"/>
      </right>
      <top/>
      <bottom style="thin"/>
    </border>
    <border>
      <left/>
      <right>
        <color indexed="8"/>
      </right>
      <top/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/>
      <right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/>
      <right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4" fontId="1" fillId="0" borderId="0" xfId="0" applyAlignment="1">
      <alignment/>
    </xf>
    <xf numFmtId="4" fontId="0" fillId="0" borderId="0" xfId="0" applyAlignment="1">
      <alignment/>
    </xf>
    <xf numFmtId="4" fontId="2" fillId="0" borderId="1" xfId="0" applyAlignment="1">
      <alignment horizontal="center" vertical="center" wrapText="1"/>
    </xf>
    <xf numFmtId="3" fontId="2" fillId="0" borderId="1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3" fontId="0" fillId="0" borderId="3" xfId="0" applyFont="1" applyBorder="1" applyAlignment="1">
      <alignment horizontal="left" vertical="top" wrapText="1"/>
    </xf>
    <xf numFmtId="3" fontId="0" fillId="0" borderId="4" xfId="0" applyFont="1" applyBorder="1" applyAlignment="1">
      <alignment vertical="center" wrapText="1"/>
    </xf>
    <xf numFmtId="3" fontId="0" fillId="0" borderId="5" xfId="0" applyFont="1" applyBorder="1" applyAlignment="1">
      <alignment vertical="center" wrapText="1"/>
    </xf>
    <xf numFmtId="3" fontId="0" fillId="0" borderId="3" xfId="0" applyNumberFormat="1" applyFont="1" applyBorder="1" applyAlignment="1">
      <alignment/>
    </xf>
    <xf numFmtId="0" fontId="0" fillId="2" borderId="6" xfId="0" applyFont="1" applyFill="1" applyBorder="1" applyAlignment="1">
      <alignment horizontal="center"/>
    </xf>
    <xf numFmtId="3" fontId="0" fillId="3" borderId="7" xfId="0" applyFont="1" applyFill="1" applyBorder="1" applyAlignment="1">
      <alignment horizontal="center" wrapText="1"/>
    </xf>
    <xf numFmtId="3" fontId="0" fillId="3" borderId="8" xfId="0" applyFont="1" applyFill="1" applyBorder="1" applyAlignment="1">
      <alignment horizontal="center" wrapText="1"/>
    </xf>
    <xf numFmtId="3" fontId="0" fillId="0" borderId="9" xfId="0" applyFont="1" applyBorder="1" applyAlignment="1">
      <alignment horizontal="left" vertical="top" wrapText="1"/>
    </xf>
    <xf numFmtId="3" fontId="0" fillId="0" borderId="10" xfId="0" applyFont="1" applyBorder="1" applyAlignment="1">
      <alignment vertical="center" wrapText="1"/>
    </xf>
    <xf numFmtId="3" fontId="0" fillId="0" borderId="11" xfId="0" applyFont="1" applyBorder="1" applyAlignment="1">
      <alignment vertical="center" wrapText="1"/>
    </xf>
    <xf numFmtId="3" fontId="0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Font="1" applyBorder="1" applyAlignment="1">
      <alignment horizontal="left" vertical="top" wrapText="1"/>
    </xf>
    <xf numFmtId="3" fontId="0" fillId="0" borderId="14" xfId="0" applyFont="1" applyBorder="1" applyAlignment="1">
      <alignment vertical="center" wrapText="1"/>
    </xf>
    <xf numFmtId="3" fontId="0" fillId="0" borderId="15" xfId="0" applyFont="1" applyBorder="1" applyAlignment="1">
      <alignment vertical="center" wrapText="1"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Font="1" applyBorder="1" applyAlignment="1">
      <alignment horizontal="left" vertical="top" wrapText="1"/>
    </xf>
    <xf numFmtId="3" fontId="0" fillId="0" borderId="19" xfId="0" applyFont="1" applyBorder="1" applyAlignment="1">
      <alignment vertical="center" wrapText="1"/>
    </xf>
    <xf numFmtId="3" fontId="0" fillId="0" borderId="20" xfId="0" applyFont="1" applyBorder="1" applyAlignment="1">
      <alignment vertical="center" wrapText="1"/>
    </xf>
    <xf numFmtId="3" fontId="0" fillId="0" borderId="18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Font="1" applyBorder="1" applyAlignment="1">
      <alignment vertical="center" wrapText="1"/>
    </xf>
    <xf numFmtId="3" fontId="0" fillId="0" borderId="25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3" fontId="0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/>
    </xf>
    <xf numFmtId="3" fontId="0" fillId="0" borderId="33" xfId="0" applyFont="1" applyBorder="1" applyAlignment="1">
      <alignment vertical="center" wrapText="1"/>
    </xf>
    <xf numFmtId="3" fontId="0" fillId="0" borderId="26" xfId="0" applyFont="1" applyBorder="1" applyAlignment="1">
      <alignment horizontal="left" vertical="top" wrapText="1"/>
    </xf>
    <xf numFmtId="3" fontId="0" fillId="0" borderId="28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79" fontId="0" fillId="0" borderId="3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3" fontId="0" fillId="3" borderId="35" xfId="0" applyFont="1" applyFill="1" applyBorder="1" applyAlignment="1">
      <alignment horizontal="center" wrapText="1"/>
    </xf>
    <xf numFmtId="3" fontId="0" fillId="3" borderId="36" xfId="0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/>
    </xf>
    <xf numFmtId="3" fontId="0" fillId="0" borderId="37" xfId="0" applyFont="1" applyBorder="1" applyAlignment="1">
      <alignment vertical="center" wrapText="1"/>
    </xf>
    <xf numFmtId="3" fontId="0" fillId="0" borderId="23" xfId="0" applyFont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79" fontId="0" fillId="0" borderId="29" xfId="0" applyNumberFormat="1" applyFont="1" applyBorder="1" applyAlignment="1">
      <alignment/>
    </xf>
    <xf numFmtId="179" fontId="0" fillId="0" borderId="40" xfId="0" applyNumberFormat="1" applyFont="1" applyBorder="1" applyAlignment="1">
      <alignment/>
    </xf>
    <xf numFmtId="179" fontId="0" fillId="0" borderId="41" xfId="0" applyNumberFormat="1" applyFont="1" applyBorder="1" applyAlignment="1">
      <alignment/>
    </xf>
    <xf numFmtId="179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2" borderId="45" xfId="0" applyFont="1" applyFill="1" applyBorder="1" applyAlignment="1">
      <alignment horizontal="center"/>
    </xf>
    <xf numFmtId="3" fontId="0" fillId="0" borderId="46" xfId="0" applyNumberFormat="1" applyFont="1" applyBorder="1" applyAlignment="1">
      <alignment/>
    </xf>
    <xf numFmtId="0" fontId="0" fillId="2" borderId="42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3" fontId="0" fillId="0" borderId="47" xfId="0" applyFont="1" applyBorder="1" applyAlignment="1">
      <alignment horizontal="left" vertical="top" wrapText="1"/>
    </xf>
    <xf numFmtId="3" fontId="0" fillId="0" borderId="48" xfId="0" applyFont="1" applyBorder="1" applyAlignment="1">
      <alignment vertical="center" wrapText="1"/>
    </xf>
    <xf numFmtId="3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/>
    </xf>
    <xf numFmtId="3" fontId="0" fillId="0" borderId="2" xfId="0" applyFont="1" applyBorder="1" applyAlignment="1">
      <alignment horizontal="left" vertical="top" wrapText="1"/>
    </xf>
    <xf numFmtId="3" fontId="0" fillId="0" borderId="51" xfId="0" applyFont="1" applyBorder="1" applyAlignment="1">
      <alignment vertical="center" wrapText="1"/>
    </xf>
    <xf numFmtId="3" fontId="0" fillId="0" borderId="52" xfId="0" applyFont="1" applyBorder="1" applyAlignment="1">
      <alignment vertical="center" wrapText="1"/>
    </xf>
    <xf numFmtId="3" fontId="0" fillId="0" borderId="53" xfId="0" applyFont="1" applyBorder="1" applyAlignment="1">
      <alignment horizontal="left" vertical="top" wrapText="1"/>
    </xf>
    <xf numFmtId="3" fontId="0" fillId="0" borderId="54" xfId="0" applyFont="1" applyBorder="1" applyAlignment="1">
      <alignment vertical="center" wrapText="1"/>
    </xf>
    <xf numFmtId="179" fontId="0" fillId="0" borderId="55" xfId="0" applyNumberFormat="1" applyFont="1" applyBorder="1" applyAlignment="1">
      <alignment/>
    </xf>
    <xf numFmtId="3" fontId="0" fillId="0" borderId="38" xfId="0" applyFont="1" applyBorder="1" applyAlignment="1">
      <alignment horizontal="left" vertical="top" wrapText="1"/>
    </xf>
    <xf numFmtId="0" fontId="0" fillId="0" borderId="56" xfId="0" applyFont="1" applyBorder="1" applyAlignment="1">
      <alignment/>
    </xf>
    <xf numFmtId="3" fontId="0" fillId="0" borderId="57" xfId="0" applyFont="1" applyBorder="1" applyAlignment="1">
      <alignment vertical="center" wrapText="1"/>
    </xf>
    <xf numFmtId="3" fontId="0" fillId="0" borderId="58" xfId="0" applyFont="1" applyBorder="1" applyAlignment="1">
      <alignment vertical="center" wrapText="1"/>
    </xf>
    <xf numFmtId="3" fontId="0" fillId="0" borderId="44" xfId="0" applyFont="1" applyBorder="1" applyAlignment="1">
      <alignment horizontal="left" vertical="top" wrapText="1"/>
    </xf>
    <xf numFmtId="3" fontId="0" fillId="0" borderId="59" xfId="0" applyFont="1" applyBorder="1" applyAlignment="1">
      <alignment vertical="center" wrapText="1"/>
    </xf>
    <xf numFmtId="179" fontId="0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3" fontId="0" fillId="0" borderId="39" xfId="0" applyFont="1" applyBorder="1" applyAlignment="1">
      <alignment horizontal="left" vertical="top" wrapText="1"/>
    </xf>
    <xf numFmtId="3" fontId="0" fillId="0" borderId="62" xfId="0" applyFont="1" applyBorder="1" applyAlignment="1">
      <alignment vertical="center" wrapText="1"/>
    </xf>
    <xf numFmtId="3" fontId="0" fillId="0" borderId="63" xfId="0" applyFont="1" applyBorder="1" applyAlignment="1">
      <alignment vertical="center" wrapText="1"/>
    </xf>
    <xf numFmtId="3" fontId="0" fillId="0" borderId="24" xfId="0" applyFont="1" applyBorder="1" applyAlignment="1">
      <alignment vertical="center" wrapText="1"/>
    </xf>
    <xf numFmtId="0" fontId="0" fillId="0" borderId="64" xfId="0" applyFont="1" applyBorder="1" applyAlignment="1">
      <alignment/>
    </xf>
    <xf numFmtId="3" fontId="0" fillId="0" borderId="6" xfId="0" applyFont="1" applyBorder="1" applyAlignment="1">
      <alignment horizontal="left" vertical="top" wrapText="1"/>
    </xf>
    <xf numFmtId="3" fontId="0" fillId="0" borderId="65" xfId="0" applyFont="1" applyBorder="1" applyAlignment="1">
      <alignment vertical="center" wrapText="1"/>
    </xf>
    <xf numFmtId="3" fontId="0" fillId="0" borderId="66" xfId="0" applyFont="1" applyBorder="1" applyAlignment="1">
      <alignment vertical="center" wrapText="1"/>
    </xf>
    <xf numFmtId="3" fontId="0" fillId="0" borderId="41" xfId="0" applyFont="1" applyBorder="1" applyAlignment="1">
      <alignment vertical="center" wrapText="1"/>
    </xf>
    <xf numFmtId="3" fontId="0" fillId="0" borderId="46" xfId="0" applyFont="1" applyBorder="1" applyAlignment="1">
      <alignment horizontal="left" vertical="top" wrapText="1"/>
    </xf>
    <xf numFmtId="3" fontId="0" fillId="0" borderId="67" xfId="0" applyFont="1" applyBorder="1" applyAlignment="1">
      <alignment vertical="center" wrapText="1"/>
    </xf>
    <xf numFmtId="3" fontId="0" fillId="0" borderId="68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3" fontId="0" fillId="3" borderId="69" xfId="0" applyFont="1" applyFill="1" applyBorder="1" applyAlignment="1">
      <alignment horizontal="center" wrapText="1"/>
    </xf>
    <xf numFmtId="3" fontId="0" fillId="3" borderId="7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0" fillId="2" borderId="74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0" fillId="2" borderId="7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3" borderId="80" xfId="0" applyFont="1" applyFill="1" applyBorder="1" applyAlignment="1">
      <alignment horizontal="center" wrapText="1"/>
    </xf>
    <xf numFmtId="0" fontId="0" fillId="2" borderId="81" xfId="0" applyFont="1" applyFill="1" applyBorder="1" applyAlignment="1">
      <alignment horizontal="center"/>
    </xf>
    <xf numFmtId="0" fontId="0" fillId="2" borderId="82" xfId="0" applyFont="1" applyFill="1" applyBorder="1" applyAlignment="1">
      <alignment horizontal="center"/>
    </xf>
    <xf numFmtId="3" fontId="0" fillId="3" borderId="83" xfId="0" applyFont="1" applyFill="1" applyBorder="1" applyAlignment="1">
      <alignment horizontal="center" wrapText="1"/>
    </xf>
    <xf numFmtId="0" fontId="0" fillId="0" borderId="8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5" xfId="0" applyNumberFormat="1" applyFont="1" applyBorder="1" applyAlignment="1">
      <alignment/>
    </xf>
    <xf numFmtId="0" fontId="0" fillId="0" borderId="87" xfId="0" applyNumberFormat="1" applyFont="1" applyBorder="1" applyAlignment="1">
      <alignment/>
    </xf>
    <xf numFmtId="0" fontId="0" fillId="0" borderId="88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90" xfId="0" applyNumberFormat="1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1" xfId="0" applyNumberFormat="1" applyFont="1" applyBorder="1" applyAlignment="1">
      <alignment/>
    </xf>
    <xf numFmtId="0" fontId="0" fillId="0" borderId="92" xfId="0" applyNumberFormat="1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4" xfId="0" applyNumberFormat="1" applyFont="1" applyBorder="1" applyAlignment="1">
      <alignment/>
    </xf>
    <xf numFmtId="0" fontId="0" fillId="0" borderId="96" xfId="0" applyNumberFormat="1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NumberFormat="1" applyFont="1" applyBorder="1" applyAlignment="1">
      <alignment/>
    </xf>
    <xf numFmtId="0" fontId="0" fillId="0" borderId="101" xfId="0" applyNumberFormat="1" applyFont="1" applyBorder="1" applyAlignment="1">
      <alignment/>
    </xf>
    <xf numFmtId="0" fontId="0" fillId="0" borderId="102" xfId="0" applyNumberFormat="1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NumberFormat="1" applyFont="1" applyBorder="1" applyAlignment="1">
      <alignment/>
    </xf>
    <xf numFmtId="0" fontId="0" fillId="0" borderId="108" xfId="0" applyNumberFormat="1" applyFont="1" applyBorder="1" applyAlignment="1">
      <alignment/>
    </xf>
    <xf numFmtId="0" fontId="0" fillId="0" borderId="109" xfId="0" applyNumberFormat="1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13" xfId="0" applyNumberFormat="1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15" xfId="0" applyNumberFormat="1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8" xfId="0" applyNumberFormat="1" applyFont="1" applyBorder="1" applyAlignment="1">
      <alignment/>
    </xf>
    <xf numFmtId="0" fontId="0" fillId="0" borderId="119" xfId="0" applyNumberFormat="1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122" xfId="0" applyNumberFormat="1" applyFont="1" applyBorder="1" applyAlignment="1">
      <alignment/>
    </xf>
    <xf numFmtId="0" fontId="0" fillId="0" borderId="123" xfId="0" applyNumberFormat="1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125" xfId="0" applyFont="1" applyBorder="1" applyAlignment="1">
      <alignment/>
    </xf>
    <xf numFmtId="0" fontId="0" fillId="0" borderId="12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26" xfId="0" applyNumberFormat="1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128" xfId="0" applyFont="1" applyBorder="1" applyAlignment="1">
      <alignment/>
    </xf>
    <xf numFmtId="0" fontId="0" fillId="0" borderId="129" xfId="0" applyNumberFormat="1" applyFont="1" applyBorder="1" applyAlignment="1">
      <alignment/>
    </xf>
    <xf numFmtId="0" fontId="0" fillId="0" borderId="130" xfId="0" applyNumberFormat="1" applyFont="1" applyBorder="1" applyAlignment="1">
      <alignment/>
    </xf>
    <xf numFmtId="0" fontId="0" fillId="0" borderId="13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2" xfId="0" applyFont="1" applyBorder="1" applyAlignment="1">
      <alignment/>
    </xf>
    <xf numFmtId="0" fontId="0" fillId="0" borderId="133" xfId="0" applyFont="1" applyBorder="1" applyAlignment="1">
      <alignment/>
    </xf>
    <xf numFmtId="0" fontId="0" fillId="0" borderId="132" xfId="0" applyNumberFormat="1" applyFont="1" applyBorder="1" applyAlignment="1">
      <alignment/>
    </xf>
    <xf numFmtId="0" fontId="0" fillId="0" borderId="134" xfId="0" applyNumberFormat="1" applyFont="1" applyBorder="1" applyAlignment="1">
      <alignment/>
    </xf>
    <xf numFmtId="0" fontId="0" fillId="0" borderId="135" xfId="0" applyNumberFormat="1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37" xfId="0" applyFont="1" applyBorder="1" applyAlignment="1">
      <alignment/>
    </xf>
    <xf numFmtId="0" fontId="0" fillId="0" borderId="138" xfId="0" applyFont="1" applyBorder="1" applyAlignment="1">
      <alignment/>
    </xf>
    <xf numFmtId="0" fontId="0" fillId="0" borderId="13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40" xfId="0" applyNumberFormat="1" applyFont="1" applyBorder="1" applyAlignment="1">
      <alignment/>
    </xf>
    <xf numFmtId="0" fontId="0" fillId="0" borderId="141" xfId="0" applyNumberFormat="1" applyFont="1" applyBorder="1" applyAlignment="1">
      <alignment/>
    </xf>
    <xf numFmtId="0" fontId="0" fillId="0" borderId="142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26"/>
  <sheetViews>
    <sheetView tabSelected="1" zoomScale="75" zoomScaleNormal="75" workbookViewId="0" topLeftCell="AO1">
      <selection activeCell="AV66" sqref="AV66"/>
    </sheetView>
  </sheetViews>
  <sheetFormatPr defaultColWidth="11.421875" defaultRowHeight="15" customHeight="1"/>
  <cols>
    <col min="1" max="1" width="34.57421875" style="6" customWidth="1"/>
    <col min="2" max="2" width="10.7109375" style="6" customWidth="1"/>
    <col min="3" max="5" width="11.421875" style="6" customWidth="1"/>
    <col min="6" max="6" width="12.8515625" style="6" customWidth="1"/>
    <col min="7" max="7" width="24.00390625" style="6" customWidth="1"/>
    <col min="8" max="11" width="11.421875" style="6" customWidth="1"/>
    <col min="12" max="12" width="39.421875" style="6" customWidth="1"/>
    <col min="13" max="13" width="32.8515625" style="6" customWidth="1"/>
    <col min="14" max="17" width="11.421875" style="6" customWidth="1"/>
    <col min="18" max="18" width="24.00390625" style="6" customWidth="1"/>
    <col min="19" max="23" width="11.421875" style="6" customWidth="1"/>
    <col min="24" max="24" width="23.7109375" style="6" customWidth="1"/>
    <col min="25" max="25" width="14.140625" style="6" customWidth="1"/>
    <col min="26" max="26" width="11.421875" style="6" customWidth="1"/>
    <col min="27" max="27" width="17.140625" style="6" customWidth="1"/>
    <col min="28" max="28" width="11.421875" style="6" customWidth="1"/>
    <col min="29" max="29" width="19.421875" style="6" customWidth="1"/>
    <col min="30" max="30" width="15.421875" style="6" bestFit="1" customWidth="1"/>
    <col min="31" max="34" width="11.421875" style="6" customWidth="1"/>
    <col min="35" max="35" width="35.8515625" style="6" customWidth="1"/>
    <col min="36" max="36" width="11.421875" style="6" customWidth="1"/>
    <col min="37" max="37" width="14.57421875" style="6" bestFit="1" customWidth="1"/>
    <col min="38" max="38" width="11.421875" style="6" customWidth="1"/>
    <col min="39" max="39" width="12.57421875" style="6" bestFit="1" customWidth="1"/>
    <col min="40" max="40" width="11.421875" style="6" customWidth="1"/>
    <col min="41" max="41" width="12.7109375" style="6" bestFit="1" customWidth="1"/>
    <col min="42" max="42" width="11.421875" style="6" customWidth="1"/>
    <col min="43" max="43" width="15.57421875" style="6" bestFit="1" customWidth="1"/>
    <col min="44" max="44" width="11.421875" style="6" customWidth="1"/>
    <col min="45" max="45" width="44.00390625" style="6" bestFit="1" customWidth="1"/>
    <col min="46" max="49" width="11.421875" style="6" customWidth="1"/>
    <col min="50" max="50" width="15.57421875" style="6" bestFit="1" customWidth="1"/>
    <col min="51" max="51" width="11.421875" style="6" customWidth="1"/>
    <col min="52" max="52" width="17.7109375" style="6" bestFit="1" customWidth="1"/>
    <col min="53" max="56" width="11.421875" style="6" customWidth="1"/>
    <col min="57" max="57" width="15.57421875" style="6" bestFit="1" customWidth="1"/>
    <col min="58" max="58" width="13.421875" style="6" bestFit="1" customWidth="1"/>
    <col min="59" max="59" width="44.00390625" style="6" bestFit="1" customWidth="1"/>
    <col min="60" max="63" width="11.421875" style="6" customWidth="1"/>
    <col min="64" max="64" width="15.57421875" style="6" bestFit="1" customWidth="1"/>
    <col min="65" max="65" width="11.421875" style="6" customWidth="1"/>
    <col min="66" max="66" width="40.421875" style="6" bestFit="1" customWidth="1"/>
    <col min="67" max="70" width="11.421875" style="6" customWidth="1"/>
    <col min="71" max="71" width="15.57421875" style="6" bestFit="1" customWidth="1"/>
    <col min="72" max="72" width="13.421875" style="6" bestFit="1" customWidth="1"/>
    <col min="73" max="73" width="44.00390625" style="6" bestFit="1" customWidth="1"/>
    <col min="74" max="77" width="11.421875" style="6" customWidth="1"/>
    <col min="78" max="78" width="15.57421875" style="6" bestFit="1" customWidth="1"/>
    <col min="79" max="79" width="13.57421875" style="6" bestFit="1" customWidth="1"/>
    <col min="80" max="80" width="44.421875" style="6" bestFit="1" customWidth="1"/>
    <col min="81" max="84" width="11.421875" style="6" customWidth="1"/>
    <col min="85" max="85" width="15.57421875" style="6" bestFit="1" customWidth="1"/>
    <col min="86" max="86" width="11.421875" style="6" customWidth="1"/>
    <col min="87" max="87" width="14.140625" style="6" bestFit="1" customWidth="1"/>
    <col min="88" max="16384" width="11.421875" style="6" customWidth="1"/>
  </cols>
  <sheetData>
    <row r="1" spans="1:90" ht="15" customHeight="1">
      <c r="A1" s="140" t="s">
        <v>193</v>
      </c>
      <c r="B1" s="122"/>
      <c r="C1" s="122"/>
      <c r="D1" s="123"/>
      <c r="F1" s="121" t="s">
        <v>194</v>
      </c>
      <c r="G1" s="122"/>
      <c r="H1" s="122"/>
      <c r="I1" s="122"/>
      <c r="J1" s="123"/>
      <c r="L1" s="121" t="s">
        <v>195</v>
      </c>
      <c r="M1" s="122"/>
      <c r="N1" s="122"/>
      <c r="O1" s="122"/>
      <c r="P1" s="123"/>
      <c r="R1" s="121" t="s">
        <v>203</v>
      </c>
      <c r="S1" s="122"/>
      <c r="T1" s="122"/>
      <c r="U1" s="122"/>
      <c r="V1" s="123"/>
      <c r="X1" s="121" t="s">
        <v>205</v>
      </c>
      <c r="Y1" s="122"/>
      <c r="Z1" s="122"/>
      <c r="AA1" s="122"/>
      <c r="AB1" s="123"/>
      <c r="AC1" s="121" t="s">
        <v>206</v>
      </c>
      <c r="AD1" s="122"/>
      <c r="AE1" s="122"/>
      <c r="AF1" s="122"/>
      <c r="AG1" s="123"/>
      <c r="AI1" s="121" t="s">
        <v>207</v>
      </c>
      <c r="AJ1" s="122"/>
      <c r="AK1" s="122"/>
      <c r="AL1" s="122"/>
      <c r="AM1" s="122"/>
      <c r="AN1" s="122"/>
      <c r="AO1" s="123"/>
      <c r="AQ1" s="121" t="s">
        <v>209</v>
      </c>
      <c r="AR1" s="122"/>
      <c r="AS1" s="122"/>
      <c r="AT1" s="122"/>
      <c r="AU1" s="122"/>
      <c r="AV1" s="123"/>
      <c r="AX1" s="121" t="s">
        <v>213</v>
      </c>
      <c r="AY1" s="122"/>
      <c r="AZ1" s="122"/>
      <c r="BA1" s="122"/>
      <c r="BB1" s="122"/>
      <c r="BC1" s="123"/>
      <c r="BE1" s="121" t="s">
        <v>215</v>
      </c>
      <c r="BF1" s="122"/>
      <c r="BG1" s="122"/>
      <c r="BH1" s="122"/>
      <c r="BI1" s="122"/>
      <c r="BJ1" s="123"/>
      <c r="BL1" s="121" t="s">
        <v>218</v>
      </c>
      <c r="BM1" s="122"/>
      <c r="BN1" s="122"/>
      <c r="BO1" s="122"/>
      <c r="BP1" s="122"/>
      <c r="BQ1" s="123"/>
      <c r="BS1" s="121" t="s">
        <v>219</v>
      </c>
      <c r="BT1" s="122"/>
      <c r="BU1" s="122"/>
      <c r="BV1" s="122"/>
      <c r="BW1" s="122"/>
      <c r="BX1" s="123"/>
      <c r="BZ1" s="121" t="s">
        <v>221</v>
      </c>
      <c r="CA1" s="122"/>
      <c r="CB1" s="122"/>
      <c r="CC1" s="122"/>
      <c r="CD1" s="122"/>
      <c r="CE1" s="123"/>
      <c r="CG1" s="121" t="s">
        <v>223</v>
      </c>
      <c r="CH1" s="122"/>
      <c r="CI1" s="122"/>
      <c r="CJ1" s="122"/>
      <c r="CK1" s="122"/>
      <c r="CL1" s="123"/>
    </row>
    <row r="2" spans="1:90" ht="15" customHeight="1">
      <c r="A2" s="140" t="s">
        <v>196</v>
      </c>
      <c r="B2" s="122"/>
      <c r="C2" s="122"/>
      <c r="D2" s="123"/>
      <c r="F2" s="121" t="s">
        <v>196</v>
      </c>
      <c r="G2" s="122"/>
      <c r="H2" s="122"/>
      <c r="I2" s="122"/>
      <c r="J2" s="123"/>
      <c r="L2" s="121" t="s">
        <v>196</v>
      </c>
      <c r="M2" s="122"/>
      <c r="N2" s="122"/>
      <c r="O2" s="122"/>
      <c r="P2" s="123"/>
      <c r="R2" s="141" t="s">
        <v>200</v>
      </c>
      <c r="S2" s="142"/>
      <c r="T2" s="142"/>
      <c r="U2" s="142"/>
      <c r="V2" s="143"/>
      <c r="X2" s="6" t="s">
        <v>200</v>
      </c>
      <c r="AC2" s="6" t="s">
        <v>200</v>
      </c>
      <c r="AI2" s="121" t="s">
        <v>200</v>
      </c>
      <c r="AJ2" s="122"/>
      <c r="AK2" s="122"/>
      <c r="AL2" s="122"/>
      <c r="AM2" s="122"/>
      <c r="AN2" s="122"/>
      <c r="AO2" s="123"/>
      <c r="AQ2" s="121" t="s">
        <v>210</v>
      </c>
      <c r="AR2" s="122"/>
      <c r="AS2" s="122"/>
      <c r="AT2" s="122"/>
      <c r="AU2" s="122"/>
      <c r="AV2" s="123"/>
      <c r="AX2" s="121" t="s">
        <v>214</v>
      </c>
      <c r="AY2" s="122"/>
      <c r="AZ2" s="122"/>
      <c r="BA2" s="122"/>
      <c r="BB2" s="122"/>
      <c r="BC2" s="123"/>
      <c r="BE2" s="121" t="s">
        <v>216</v>
      </c>
      <c r="BF2" s="122"/>
      <c r="BG2" s="122"/>
      <c r="BH2" s="122"/>
      <c r="BI2" s="122"/>
      <c r="BJ2" s="123"/>
      <c r="BL2" s="121" t="s">
        <v>217</v>
      </c>
      <c r="BM2" s="122"/>
      <c r="BN2" s="122"/>
      <c r="BO2" s="122"/>
      <c r="BP2" s="122"/>
      <c r="BQ2" s="123"/>
      <c r="BS2" s="121" t="s">
        <v>220</v>
      </c>
      <c r="BT2" s="122"/>
      <c r="BU2" s="122"/>
      <c r="BV2" s="122"/>
      <c r="BW2" s="122"/>
      <c r="BX2" s="123"/>
      <c r="BZ2" s="121" t="s">
        <v>222</v>
      </c>
      <c r="CA2" s="122"/>
      <c r="CB2" s="122"/>
      <c r="CC2" s="122"/>
      <c r="CD2" s="122"/>
      <c r="CE2" s="123"/>
      <c r="CG2" s="121" t="s">
        <v>224</v>
      </c>
      <c r="CH2" s="122"/>
      <c r="CI2" s="122"/>
      <c r="CJ2" s="122"/>
      <c r="CK2" s="122"/>
      <c r="CL2" s="123"/>
    </row>
    <row r="3" spans="1:90" ht="15" customHeight="1" thickBot="1">
      <c r="A3" s="149" t="s">
        <v>197</v>
      </c>
      <c r="B3" s="135"/>
      <c r="C3" s="135"/>
      <c r="D3" s="136"/>
      <c r="E3" s="7"/>
      <c r="F3" s="134" t="s">
        <v>198</v>
      </c>
      <c r="G3" s="135"/>
      <c r="H3" s="135"/>
      <c r="I3" s="135"/>
      <c r="J3" s="136"/>
      <c r="L3" s="134" t="s">
        <v>199</v>
      </c>
      <c r="M3" s="135"/>
      <c r="N3" s="135"/>
      <c r="O3" s="135"/>
      <c r="P3" s="136"/>
      <c r="R3" s="134" t="s">
        <v>201</v>
      </c>
      <c r="S3" s="135"/>
      <c r="T3" s="135"/>
      <c r="U3" s="135"/>
      <c r="V3" s="136"/>
      <c r="X3" s="134" t="s">
        <v>202</v>
      </c>
      <c r="Y3" s="135"/>
      <c r="Z3" s="135"/>
      <c r="AA3" s="136"/>
      <c r="AC3" s="134" t="s">
        <v>204</v>
      </c>
      <c r="AD3" s="135"/>
      <c r="AE3" s="135"/>
      <c r="AF3" s="136"/>
      <c r="AI3" s="121" t="s">
        <v>208</v>
      </c>
      <c r="AJ3" s="122"/>
      <c r="AK3" s="122"/>
      <c r="AL3" s="122"/>
      <c r="AM3" s="122"/>
      <c r="AN3" s="122"/>
      <c r="AO3" s="123"/>
      <c r="AQ3" s="134" t="s">
        <v>211</v>
      </c>
      <c r="AR3" s="135"/>
      <c r="AS3" s="135"/>
      <c r="AT3" s="135"/>
      <c r="AU3" s="135"/>
      <c r="AV3" s="136"/>
      <c r="AX3" s="134" t="s">
        <v>211</v>
      </c>
      <c r="AY3" s="135"/>
      <c r="AZ3" s="135"/>
      <c r="BA3" s="135"/>
      <c r="BB3" s="135"/>
      <c r="BC3" s="136"/>
      <c r="BE3" s="134" t="s">
        <v>211</v>
      </c>
      <c r="BF3" s="135"/>
      <c r="BG3" s="135"/>
      <c r="BH3" s="135"/>
      <c r="BI3" s="135"/>
      <c r="BJ3" s="136"/>
      <c r="BL3" s="134" t="s">
        <v>211</v>
      </c>
      <c r="BM3" s="135"/>
      <c r="BN3" s="135"/>
      <c r="BO3" s="135"/>
      <c r="BP3" s="135"/>
      <c r="BQ3" s="136"/>
      <c r="BS3" s="134" t="s">
        <v>211</v>
      </c>
      <c r="BT3" s="135"/>
      <c r="BU3" s="135"/>
      <c r="BV3" s="135"/>
      <c r="BW3" s="135"/>
      <c r="BX3" s="136"/>
      <c r="BZ3" s="134" t="s">
        <v>211</v>
      </c>
      <c r="CA3" s="135"/>
      <c r="CB3" s="135"/>
      <c r="CC3" s="135"/>
      <c r="CD3" s="135"/>
      <c r="CE3" s="136"/>
      <c r="CG3" s="134" t="s">
        <v>211</v>
      </c>
      <c r="CH3" s="135"/>
      <c r="CI3" s="135"/>
      <c r="CJ3" s="135"/>
      <c r="CK3" s="135"/>
      <c r="CL3" s="136"/>
    </row>
    <row r="4" spans="1:91" ht="15" customHeight="1" thickBot="1">
      <c r="A4" s="126" t="s">
        <v>77</v>
      </c>
      <c r="B4" s="125" t="s">
        <v>176</v>
      </c>
      <c r="C4" s="125"/>
      <c r="D4" s="126" t="s">
        <v>78</v>
      </c>
      <c r="E4" s="8"/>
      <c r="F4" s="126" t="s">
        <v>83</v>
      </c>
      <c r="G4" s="9" t="s">
        <v>81</v>
      </c>
      <c r="H4" s="129" t="s">
        <v>176</v>
      </c>
      <c r="I4" s="129"/>
      <c r="J4" s="126" t="s">
        <v>78</v>
      </c>
      <c r="K4" s="8"/>
      <c r="L4" s="126" t="s">
        <v>168</v>
      </c>
      <c r="M4" s="126" t="s">
        <v>167</v>
      </c>
      <c r="N4" s="129" t="s">
        <v>176</v>
      </c>
      <c r="O4" s="129"/>
      <c r="P4" s="126" t="s">
        <v>78</v>
      </c>
      <c r="Q4" s="7"/>
      <c r="R4" s="126" t="s">
        <v>174</v>
      </c>
      <c r="S4" s="129" t="s">
        <v>176</v>
      </c>
      <c r="T4" s="129"/>
      <c r="U4" s="126" t="s">
        <v>78</v>
      </c>
      <c r="V4" s="126" t="s">
        <v>175</v>
      </c>
      <c r="X4" s="126" t="s">
        <v>177</v>
      </c>
      <c r="Y4" s="124" t="s">
        <v>176</v>
      </c>
      <c r="Z4" s="125"/>
      <c r="AA4" s="126" t="s">
        <v>78</v>
      </c>
      <c r="AB4" s="7"/>
      <c r="AC4" s="132" t="s">
        <v>174</v>
      </c>
      <c r="AD4" s="126" t="s">
        <v>177</v>
      </c>
      <c r="AE4" s="125" t="s">
        <v>176</v>
      </c>
      <c r="AF4" s="125"/>
      <c r="AG4" s="126" t="s">
        <v>78</v>
      </c>
      <c r="AI4" s="126" t="s">
        <v>185</v>
      </c>
      <c r="AJ4" s="125" t="s">
        <v>176</v>
      </c>
      <c r="AK4" s="125"/>
      <c r="AL4" s="125"/>
      <c r="AM4" s="139"/>
      <c r="AN4" s="126" t="s">
        <v>78</v>
      </c>
      <c r="AO4" s="137" t="s">
        <v>175</v>
      </c>
      <c r="AQ4" s="126" t="s">
        <v>177</v>
      </c>
      <c r="AR4" s="132" t="s">
        <v>174</v>
      </c>
      <c r="AS4" s="132" t="s">
        <v>185</v>
      </c>
      <c r="AT4" s="124" t="s">
        <v>176</v>
      </c>
      <c r="AU4" s="125"/>
      <c r="AV4" s="126" t="s">
        <v>78</v>
      </c>
      <c r="AW4" s="40"/>
      <c r="AX4" s="126" t="s">
        <v>177</v>
      </c>
      <c r="AY4" s="129" t="s">
        <v>174</v>
      </c>
      <c r="AZ4" s="132" t="s">
        <v>185</v>
      </c>
      <c r="BA4" s="124" t="s">
        <v>176</v>
      </c>
      <c r="BB4" s="125"/>
      <c r="BC4" s="126" t="s">
        <v>78</v>
      </c>
      <c r="BD4" s="8"/>
      <c r="BE4" s="126" t="s">
        <v>177</v>
      </c>
      <c r="BF4" s="129" t="s">
        <v>174</v>
      </c>
      <c r="BG4" s="132" t="s">
        <v>185</v>
      </c>
      <c r="BH4" s="124" t="s">
        <v>176</v>
      </c>
      <c r="BI4" s="125"/>
      <c r="BJ4" s="126" t="s">
        <v>78</v>
      </c>
      <c r="BK4" s="8"/>
      <c r="BL4" s="126" t="s">
        <v>177</v>
      </c>
      <c r="BM4" s="129" t="s">
        <v>174</v>
      </c>
      <c r="BN4" s="132" t="s">
        <v>185</v>
      </c>
      <c r="BO4" s="124" t="s">
        <v>176</v>
      </c>
      <c r="BP4" s="125"/>
      <c r="BQ4" s="126" t="s">
        <v>78</v>
      </c>
      <c r="BR4" s="8"/>
      <c r="BS4" s="126" t="s">
        <v>177</v>
      </c>
      <c r="BT4" s="129" t="s">
        <v>174</v>
      </c>
      <c r="BU4" s="132" t="s">
        <v>185</v>
      </c>
      <c r="BV4" s="124" t="s">
        <v>176</v>
      </c>
      <c r="BW4" s="125"/>
      <c r="BX4" s="126" t="s">
        <v>78</v>
      </c>
      <c r="BY4" s="8"/>
      <c r="BZ4" s="126" t="s">
        <v>177</v>
      </c>
      <c r="CA4" s="129" t="s">
        <v>174</v>
      </c>
      <c r="CB4" s="132" t="s">
        <v>185</v>
      </c>
      <c r="CC4" s="124" t="s">
        <v>176</v>
      </c>
      <c r="CD4" s="125"/>
      <c r="CE4" s="126" t="s">
        <v>78</v>
      </c>
      <c r="CF4" s="8"/>
      <c r="CG4" s="126" t="s">
        <v>177</v>
      </c>
      <c r="CH4" s="132" t="s">
        <v>174</v>
      </c>
      <c r="CI4" s="132" t="s">
        <v>185</v>
      </c>
      <c r="CJ4" s="124" t="s">
        <v>176</v>
      </c>
      <c r="CK4" s="125"/>
      <c r="CL4" s="126" t="s">
        <v>78</v>
      </c>
      <c r="CM4" s="7"/>
    </row>
    <row r="5" spans="1:91" ht="15" customHeight="1" thickBot="1">
      <c r="A5" s="128"/>
      <c r="B5" s="119" t="s">
        <v>75</v>
      </c>
      <c r="C5" s="120" t="s">
        <v>76</v>
      </c>
      <c r="D5" s="128"/>
      <c r="E5" s="8"/>
      <c r="F5" s="128"/>
      <c r="G5" s="14" t="s">
        <v>82</v>
      </c>
      <c r="H5" s="15" t="s">
        <v>75</v>
      </c>
      <c r="I5" s="16" t="s">
        <v>76</v>
      </c>
      <c r="J5" s="128"/>
      <c r="K5" s="8"/>
      <c r="L5" s="128"/>
      <c r="M5" s="128"/>
      <c r="N5" s="15" t="s">
        <v>75</v>
      </c>
      <c r="O5" s="16" t="s">
        <v>76</v>
      </c>
      <c r="P5" s="128"/>
      <c r="Q5" s="8"/>
      <c r="R5" s="128"/>
      <c r="S5" s="15" t="s">
        <v>75</v>
      </c>
      <c r="T5" s="16" t="s">
        <v>76</v>
      </c>
      <c r="U5" s="128"/>
      <c r="V5" s="127"/>
      <c r="W5" s="7"/>
      <c r="X5" s="127"/>
      <c r="Y5" s="67" t="s">
        <v>75</v>
      </c>
      <c r="Z5" s="68" t="s">
        <v>76</v>
      </c>
      <c r="AA5" s="127"/>
      <c r="AB5" s="7"/>
      <c r="AC5" s="133"/>
      <c r="AD5" s="127"/>
      <c r="AE5" s="67" t="s">
        <v>75</v>
      </c>
      <c r="AF5" s="68" t="s">
        <v>76</v>
      </c>
      <c r="AG5" s="127"/>
      <c r="AH5" s="40"/>
      <c r="AI5" s="128"/>
      <c r="AJ5" s="87" t="s">
        <v>75</v>
      </c>
      <c r="AK5" s="86" t="s">
        <v>175</v>
      </c>
      <c r="AL5" s="84" t="s">
        <v>76</v>
      </c>
      <c r="AM5" s="86" t="s">
        <v>175</v>
      </c>
      <c r="AN5" s="128"/>
      <c r="AO5" s="138"/>
      <c r="AP5" s="7"/>
      <c r="AQ5" s="127"/>
      <c r="AR5" s="133"/>
      <c r="AS5" s="133"/>
      <c r="AT5" s="145" t="s">
        <v>75</v>
      </c>
      <c r="AU5" s="68" t="s">
        <v>76</v>
      </c>
      <c r="AV5" s="127"/>
      <c r="AW5" s="40"/>
      <c r="AX5" s="128"/>
      <c r="AY5" s="146"/>
      <c r="AZ5" s="147"/>
      <c r="BA5" s="148" t="s">
        <v>75</v>
      </c>
      <c r="BB5" s="16" t="s">
        <v>76</v>
      </c>
      <c r="BC5" s="128"/>
      <c r="BD5" s="8"/>
      <c r="BE5" s="128"/>
      <c r="BF5" s="146"/>
      <c r="BG5" s="147"/>
      <c r="BH5" s="148" t="s">
        <v>75</v>
      </c>
      <c r="BI5" s="16" t="s">
        <v>76</v>
      </c>
      <c r="BJ5" s="128"/>
      <c r="BK5" s="8"/>
      <c r="BL5" s="128"/>
      <c r="BM5" s="146"/>
      <c r="BN5" s="147"/>
      <c r="BO5" s="148" t="s">
        <v>75</v>
      </c>
      <c r="BP5" s="16" t="s">
        <v>76</v>
      </c>
      <c r="BQ5" s="128"/>
      <c r="BR5" s="8"/>
      <c r="BS5" s="128"/>
      <c r="BT5" s="146"/>
      <c r="BU5" s="147"/>
      <c r="BV5" s="148" t="s">
        <v>75</v>
      </c>
      <c r="BW5" s="16" t="s">
        <v>76</v>
      </c>
      <c r="BX5" s="128"/>
      <c r="BY5" s="8"/>
      <c r="BZ5" s="128"/>
      <c r="CA5" s="146"/>
      <c r="CB5" s="147"/>
      <c r="CC5" s="148" t="s">
        <v>75</v>
      </c>
      <c r="CD5" s="16" t="s">
        <v>76</v>
      </c>
      <c r="CE5" s="128"/>
      <c r="CF5" s="8"/>
      <c r="CG5" s="128"/>
      <c r="CH5" s="147"/>
      <c r="CI5" s="147"/>
      <c r="CJ5" s="148" t="s">
        <v>75</v>
      </c>
      <c r="CK5" s="16" t="s">
        <v>76</v>
      </c>
      <c r="CL5" s="128"/>
      <c r="CM5" s="7"/>
    </row>
    <row r="6" spans="1:91" ht="15" customHeight="1">
      <c r="A6" s="17" t="s">
        <v>2</v>
      </c>
      <c r="B6" s="18">
        <v>50037.000000000124</v>
      </c>
      <c r="C6" s="19">
        <v>66391.00000000019</v>
      </c>
      <c r="D6" s="20">
        <f aca="true" t="shared" si="0" ref="D6:D11">SUM(B6:C6)</f>
        <v>116428.00000000032</v>
      </c>
      <c r="E6" s="8"/>
      <c r="F6" s="21" t="s">
        <v>85</v>
      </c>
      <c r="G6" s="22" t="s">
        <v>4</v>
      </c>
      <c r="H6" s="23">
        <v>7268.999999999971</v>
      </c>
      <c r="I6" s="24">
        <v>25220</v>
      </c>
      <c r="J6" s="25">
        <f aca="true" t="shared" si="1" ref="J6:J30">SUM(H6:I6)</f>
        <v>32488.99999999997</v>
      </c>
      <c r="K6" s="8"/>
      <c r="L6" s="46" t="s">
        <v>0</v>
      </c>
      <c r="M6" s="46" t="s">
        <v>126</v>
      </c>
      <c r="N6" s="23">
        <v>51</v>
      </c>
      <c r="O6" s="24">
        <v>36</v>
      </c>
      <c r="P6" s="25">
        <f aca="true" t="shared" si="2" ref="P6:P69">SUM(N6:O6)</f>
        <v>87</v>
      </c>
      <c r="Q6" s="8"/>
      <c r="R6" s="88" t="s">
        <v>17</v>
      </c>
      <c r="S6" s="23">
        <v>11976.000000000064</v>
      </c>
      <c r="T6" s="24">
        <v>19092.999999999894</v>
      </c>
      <c r="U6" s="60">
        <f aca="true" t="shared" si="3" ref="U6:U12">SUM(S6:T6)</f>
        <v>31068.999999999956</v>
      </c>
      <c r="V6" s="64">
        <f>U6/116428*100</f>
        <v>26.68516164496509</v>
      </c>
      <c r="W6" s="7"/>
      <c r="X6" s="22" t="s">
        <v>7</v>
      </c>
      <c r="Y6" s="89">
        <v>18376</v>
      </c>
      <c r="Z6" s="90">
        <v>23799.99999999994</v>
      </c>
      <c r="AA6" s="69">
        <f aca="true" t="shared" si="4" ref="AA6:AA12">SUM(Y6:Z6)</f>
        <v>42175.99999999994</v>
      </c>
      <c r="AB6" s="8"/>
      <c r="AC6" s="91" t="s">
        <v>13</v>
      </c>
      <c r="AD6" s="92" t="s">
        <v>7</v>
      </c>
      <c r="AE6" s="93">
        <v>1009</v>
      </c>
      <c r="AF6" s="94">
        <v>1967</v>
      </c>
      <c r="AG6" s="72">
        <f aca="true" t="shared" si="5" ref="AG6:AG42">SUM(AE6:AF6)</f>
        <v>2976</v>
      </c>
      <c r="AH6" s="40"/>
      <c r="AI6" s="95" t="s">
        <v>32</v>
      </c>
      <c r="AJ6" s="96">
        <v>2207</v>
      </c>
      <c r="AK6" s="97">
        <f>AJ6/50037*100</f>
        <v>4.410736055319064</v>
      </c>
      <c r="AL6" s="96">
        <v>2941</v>
      </c>
      <c r="AM6" s="97">
        <f>AL6/66391*100</f>
        <v>4.4298172945128105</v>
      </c>
      <c r="AN6" s="82">
        <f aca="true" t="shared" si="6" ref="AN6:AN22">SUM(AJ6:AL6)</f>
        <v>5152.410736055319</v>
      </c>
      <c r="AO6" s="79">
        <f>AN6/116528*100</f>
        <v>4.42160745576627</v>
      </c>
      <c r="AP6" s="8"/>
      <c r="AQ6" s="150" t="s">
        <v>7</v>
      </c>
      <c r="AR6" s="151" t="s">
        <v>13</v>
      </c>
      <c r="AS6" s="152" t="s">
        <v>22</v>
      </c>
      <c r="AT6" s="153">
        <v>254</v>
      </c>
      <c r="AU6" s="154">
        <v>333</v>
      </c>
      <c r="AV6" s="155">
        <v>587</v>
      </c>
      <c r="AW6" s="8"/>
      <c r="AX6" s="156" t="s">
        <v>8</v>
      </c>
      <c r="AY6" s="157" t="s">
        <v>15</v>
      </c>
      <c r="AZ6" s="158" t="s">
        <v>19</v>
      </c>
      <c r="BA6" s="159">
        <v>1</v>
      </c>
      <c r="BB6" s="160">
        <v>0</v>
      </c>
      <c r="BC6" s="161">
        <v>1</v>
      </c>
      <c r="BD6" s="8"/>
      <c r="BE6" s="156" t="s">
        <v>9</v>
      </c>
      <c r="BF6" s="157" t="s">
        <v>13</v>
      </c>
      <c r="BG6" s="158" t="s">
        <v>59</v>
      </c>
      <c r="BH6" s="159">
        <v>12</v>
      </c>
      <c r="BI6" s="160">
        <v>69</v>
      </c>
      <c r="BJ6" s="161">
        <v>81</v>
      </c>
      <c r="BK6" s="8"/>
      <c r="BL6" s="156" t="s">
        <v>10</v>
      </c>
      <c r="BM6" s="157" t="s">
        <v>13</v>
      </c>
      <c r="BN6" s="158" t="s">
        <v>59</v>
      </c>
      <c r="BO6" s="159">
        <v>1</v>
      </c>
      <c r="BP6" s="160">
        <v>2</v>
      </c>
      <c r="BQ6" s="161">
        <v>3</v>
      </c>
      <c r="BR6" s="8"/>
      <c r="BS6" s="156" t="s">
        <v>11</v>
      </c>
      <c r="BT6" s="157" t="s">
        <v>13</v>
      </c>
      <c r="BU6" s="158" t="s">
        <v>59</v>
      </c>
      <c r="BV6" s="159">
        <v>410</v>
      </c>
      <c r="BW6" s="160">
        <v>359</v>
      </c>
      <c r="BX6" s="161">
        <v>769</v>
      </c>
      <c r="BY6" s="8"/>
      <c r="BZ6" s="156" t="s">
        <v>12</v>
      </c>
      <c r="CA6" s="157" t="s">
        <v>13</v>
      </c>
      <c r="CB6" s="158" t="s">
        <v>59</v>
      </c>
      <c r="CC6" s="159">
        <v>0</v>
      </c>
      <c r="CD6" s="160">
        <v>3</v>
      </c>
      <c r="CE6" s="161">
        <v>3</v>
      </c>
      <c r="CF6" s="8"/>
      <c r="CG6" s="150" t="s">
        <v>6</v>
      </c>
      <c r="CH6" s="157" t="s">
        <v>13</v>
      </c>
      <c r="CI6" s="158" t="s">
        <v>59</v>
      </c>
      <c r="CJ6" s="159">
        <v>755</v>
      </c>
      <c r="CK6" s="160">
        <v>1634</v>
      </c>
      <c r="CL6" s="161">
        <v>2389</v>
      </c>
      <c r="CM6" s="7"/>
    </row>
    <row r="7" spans="1:91" ht="15" customHeight="1" thickBot="1">
      <c r="A7" s="17" t="s">
        <v>4</v>
      </c>
      <c r="B7" s="18">
        <v>13123</v>
      </c>
      <c r="C7" s="19">
        <v>45460.000000000065</v>
      </c>
      <c r="D7" s="20">
        <f t="shared" si="0"/>
        <v>58583.000000000065</v>
      </c>
      <c r="E7" s="8"/>
      <c r="F7" s="26"/>
      <c r="G7" s="27" t="s">
        <v>2</v>
      </c>
      <c r="H7" s="28">
        <v>18376</v>
      </c>
      <c r="I7" s="29">
        <v>23799.99999999994</v>
      </c>
      <c r="J7" s="30">
        <f t="shared" si="1"/>
        <v>42175.99999999994</v>
      </c>
      <c r="K7" s="8"/>
      <c r="L7" s="47"/>
      <c r="M7" s="47" t="s">
        <v>138</v>
      </c>
      <c r="N7" s="28">
        <v>45</v>
      </c>
      <c r="O7" s="29">
        <v>32</v>
      </c>
      <c r="P7" s="30">
        <f t="shared" si="2"/>
        <v>77</v>
      </c>
      <c r="Q7" s="8"/>
      <c r="R7" s="98" t="s">
        <v>16</v>
      </c>
      <c r="S7" s="28">
        <v>11840</v>
      </c>
      <c r="T7" s="29">
        <v>15198</v>
      </c>
      <c r="U7" s="61">
        <f t="shared" si="3"/>
        <v>27038</v>
      </c>
      <c r="V7" s="65">
        <f aca="true" t="shared" si="7" ref="V7:V12">U7/116428*100</f>
        <v>23.222936063489882</v>
      </c>
      <c r="W7" s="7"/>
      <c r="X7" s="27" t="s">
        <v>8</v>
      </c>
      <c r="Y7" s="28">
        <v>1</v>
      </c>
      <c r="Z7" s="29" t="s">
        <v>1</v>
      </c>
      <c r="AA7" s="30">
        <f t="shared" si="4"/>
        <v>1</v>
      </c>
      <c r="AB7" s="8"/>
      <c r="AC7" s="99"/>
      <c r="AD7" s="98" t="s">
        <v>9</v>
      </c>
      <c r="AE7" s="100">
        <v>12</v>
      </c>
      <c r="AF7" s="101">
        <v>69</v>
      </c>
      <c r="AG7" s="73">
        <f t="shared" si="5"/>
        <v>81</v>
      </c>
      <c r="AH7" s="8"/>
      <c r="AI7" s="102" t="s">
        <v>60</v>
      </c>
      <c r="AJ7" s="103">
        <v>2014</v>
      </c>
      <c r="AK7" s="104">
        <f aca="true" t="shared" si="8" ref="AK7:AK61">AJ7/50037*100</f>
        <v>4.025021484101765</v>
      </c>
      <c r="AL7" s="103">
        <v>3063</v>
      </c>
      <c r="AM7" s="104">
        <f aca="true" t="shared" si="9" ref="AM7:AM61">AL7/66391*100</f>
        <v>4.61357714148002</v>
      </c>
      <c r="AN7" s="83">
        <f t="shared" si="6"/>
        <v>5081.025021484102</v>
      </c>
      <c r="AO7" s="80">
        <f aca="true" t="shared" si="10" ref="AO7:AO61">AN7/116528*100</f>
        <v>4.3603468878588</v>
      </c>
      <c r="AP7" s="8"/>
      <c r="AQ7" s="165"/>
      <c r="AR7" s="166" t="s">
        <v>187</v>
      </c>
      <c r="AS7" s="167"/>
      <c r="AT7" s="168">
        <v>254</v>
      </c>
      <c r="AU7" s="164">
        <v>333</v>
      </c>
      <c r="AV7" s="169">
        <v>587</v>
      </c>
      <c r="AW7" s="8"/>
      <c r="AX7" s="170"/>
      <c r="AY7" s="171" t="s">
        <v>189</v>
      </c>
      <c r="AZ7" s="172"/>
      <c r="BA7" s="173">
        <v>1</v>
      </c>
      <c r="BB7" s="174">
        <v>0</v>
      </c>
      <c r="BC7" s="175">
        <v>1</v>
      </c>
      <c r="BD7" s="8"/>
      <c r="BE7" s="165"/>
      <c r="BF7" s="176" t="s">
        <v>187</v>
      </c>
      <c r="BG7" s="177"/>
      <c r="BH7" s="163">
        <v>12</v>
      </c>
      <c r="BI7" s="164">
        <v>69</v>
      </c>
      <c r="BJ7" s="169">
        <v>81</v>
      </c>
      <c r="BK7" s="8"/>
      <c r="BL7" s="165"/>
      <c r="BM7" s="176" t="s">
        <v>187</v>
      </c>
      <c r="BN7" s="177"/>
      <c r="BO7" s="163">
        <v>1</v>
      </c>
      <c r="BP7" s="164">
        <v>2</v>
      </c>
      <c r="BQ7" s="169">
        <v>3</v>
      </c>
      <c r="BR7" s="8"/>
      <c r="BS7" s="165"/>
      <c r="BT7" s="176" t="s">
        <v>187</v>
      </c>
      <c r="BU7" s="177"/>
      <c r="BV7" s="163">
        <v>410</v>
      </c>
      <c r="BW7" s="164">
        <v>359</v>
      </c>
      <c r="BX7" s="169">
        <v>769</v>
      </c>
      <c r="BY7" s="8"/>
      <c r="BZ7" s="165"/>
      <c r="CA7" s="176" t="s">
        <v>187</v>
      </c>
      <c r="CB7" s="177"/>
      <c r="CC7" s="163">
        <v>0</v>
      </c>
      <c r="CD7" s="164">
        <v>3</v>
      </c>
      <c r="CE7" s="169">
        <v>3</v>
      </c>
      <c r="CF7" s="8"/>
      <c r="CG7" s="170"/>
      <c r="CH7" s="171" t="s">
        <v>187</v>
      </c>
      <c r="CI7" s="172"/>
      <c r="CJ7" s="173">
        <v>755</v>
      </c>
      <c r="CK7" s="174">
        <v>1634</v>
      </c>
      <c r="CL7" s="175">
        <v>2389</v>
      </c>
      <c r="CM7" s="7"/>
    </row>
    <row r="8" spans="1:91" ht="15" customHeight="1" thickBot="1">
      <c r="A8" s="17" t="s">
        <v>5</v>
      </c>
      <c r="B8" s="18">
        <v>1601</v>
      </c>
      <c r="C8" s="19">
        <v>1867</v>
      </c>
      <c r="D8" s="20">
        <f t="shared" si="0"/>
        <v>3468</v>
      </c>
      <c r="E8" s="8"/>
      <c r="F8" s="26"/>
      <c r="G8" s="27" t="s">
        <v>0</v>
      </c>
      <c r="H8" s="28">
        <v>114</v>
      </c>
      <c r="I8" s="29">
        <v>159</v>
      </c>
      <c r="J8" s="30">
        <f t="shared" si="1"/>
        <v>273</v>
      </c>
      <c r="K8" s="8"/>
      <c r="L8" s="47"/>
      <c r="M8" s="47" t="s">
        <v>139</v>
      </c>
      <c r="N8" s="28">
        <v>27</v>
      </c>
      <c r="O8" s="29">
        <v>33</v>
      </c>
      <c r="P8" s="30">
        <f t="shared" si="2"/>
        <v>60</v>
      </c>
      <c r="Q8" s="8"/>
      <c r="R8" s="98" t="s">
        <v>18</v>
      </c>
      <c r="S8" s="28">
        <v>8944.00000000001</v>
      </c>
      <c r="T8" s="29">
        <v>11102</v>
      </c>
      <c r="U8" s="61">
        <f t="shared" si="3"/>
        <v>20046.000000000007</v>
      </c>
      <c r="V8" s="65">
        <f t="shared" si="7"/>
        <v>17.217507815989286</v>
      </c>
      <c r="W8" s="7"/>
      <c r="X8" s="27" t="s">
        <v>9</v>
      </c>
      <c r="Y8" s="28">
        <v>2132</v>
      </c>
      <c r="Z8" s="29">
        <v>6363</v>
      </c>
      <c r="AA8" s="30">
        <f t="shared" si="4"/>
        <v>8495</v>
      </c>
      <c r="AB8" s="8"/>
      <c r="AC8" s="99"/>
      <c r="AD8" s="98" t="s">
        <v>10</v>
      </c>
      <c r="AE8" s="100">
        <v>1</v>
      </c>
      <c r="AF8" s="101">
        <v>2</v>
      </c>
      <c r="AG8" s="73">
        <f t="shared" si="5"/>
        <v>3</v>
      </c>
      <c r="AH8" s="8"/>
      <c r="AI8" s="102" t="s">
        <v>57</v>
      </c>
      <c r="AJ8" s="103">
        <v>1872</v>
      </c>
      <c r="AK8" s="104">
        <f t="shared" si="8"/>
        <v>3.7412314886983635</v>
      </c>
      <c r="AL8" s="103">
        <v>2529</v>
      </c>
      <c r="AM8" s="104">
        <f t="shared" si="9"/>
        <v>3.809251253935021</v>
      </c>
      <c r="AN8" s="83">
        <f t="shared" si="6"/>
        <v>4404.741231488699</v>
      </c>
      <c r="AO8" s="80">
        <f t="shared" si="10"/>
        <v>3.7799852666214973</v>
      </c>
      <c r="AP8" s="8"/>
      <c r="AQ8" s="165"/>
      <c r="AR8" s="166" t="s">
        <v>14</v>
      </c>
      <c r="AS8" s="178" t="s">
        <v>50</v>
      </c>
      <c r="AT8" s="168">
        <v>972</v>
      </c>
      <c r="AU8" s="164">
        <v>1325</v>
      </c>
      <c r="AV8" s="169">
        <v>2297</v>
      </c>
      <c r="AW8" s="8"/>
      <c r="AX8" s="42" t="s">
        <v>86</v>
      </c>
      <c r="AY8" s="179"/>
      <c r="AZ8" s="179"/>
      <c r="BA8" s="180">
        <v>1</v>
      </c>
      <c r="BB8" s="181">
        <v>0</v>
      </c>
      <c r="BC8" s="182">
        <v>1</v>
      </c>
      <c r="BD8" s="8"/>
      <c r="BE8" s="165"/>
      <c r="BF8" s="176" t="s">
        <v>14</v>
      </c>
      <c r="BG8" s="162" t="s">
        <v>45</v>
      </c>
      <c r="BH8" s="163">
        <v>504</v>
      </c>
      <c r="BI8" s="164">
        <v>749</v>
      </c>
      <c r="BJ8" s="169">
        <v>1253</v>
      </c>
      <c r="BK8" s="8"/>
      <c r="BL8" s="165"/>
      <c r="BM8" s="176" t="s">
        <v>14</v>
      </c>
      <c r="BN8" s="162" t="s">
        <v>50</v>
      </c>
      <c r="BO8" s="163">
        <v>14</v>
      </c>
      <c r="BP8" s="164">
        <v>18</v>
      </c>
      <c r="BQ8" s="169">
        <v>32</v>
      </c>
      <c r="BR8" s="8"/>
      <c r="BS8" s="165"/>
      <c r="BT8" s="176" t="s">
        <v>14</v>
      </c>
      <c r="BU8" s="162" t="s">
        <v>64</v>
      </c>
      <c r="BV8" s="163">
        <v>949</v>
      </c>
      <c r="BW8" s="164">
        <v>662</v>
      </c>
      <c r="BX8" s="169">
        <v>1611</v>
      </c>
      <c r="BY8" s="8"/>
      <c r="BZ8" s="165"/>
      <c r="CA8" s="176" t="s">
        <v>14</v>
      </c>
      <c r="CB8" s="162" t="s">
        <v>47</v>
      </c>
      <c r="CC8" s="163">
        <v>0</v>
      </c>
      <c r="CD8" s="164">
        <v>3</v>
      </c>
      <c r="CE8" s="169">
        <v>3</v>
      </c>
      <c r="CF8" s="8"/>
      <c r="CG8" s="42" t="s">
        <v>212</v>
      </c>
      <c r="CH8" s="179"/>
      <c r="CI8" s="179"/>
      <c r="CJ8" s="180">
        <v>755</v>
      </c>
      <c r="CK8" s="181">
        <v>1634</v>
      </c>
      <c r="CL8" s="182">
        <v>2389</v>
      </c>
      <c r="CM8" s="7"/>
    </row>
    <row r="9" spans="1:90" ht="15" customHeight="1" thickBot="1">
      <c r="A9" s="17" t="s">
        <v>0</v>
      </c>
      <c r="B9" s="18">
        <v>546</v>
      </c>
      <c r="C9" s="19">
        <v>453</v>
      </c>
      <c r="D9" s="20">
        <f t="shared" si="0"/>
        <v>999</v>
      </c>
      <c r="E9" s="8"/>
      <c r="F9" s="31"/>
      <c r="G9" s="32" t="s">
        <v>5</v>
      </c>
      <c r="H9" s="11">
        <v>17</v>
      </c>
      <c r="I9" s="12">
        <v>58</v>
      </c>
      <c r="J9" s="13">
        <f t="shared" si="1"/>
        <v>75</v>
      </c>
      <c r="K9" s="8"/>
      <c r="L9" s="47"/>
      <c r="M9" s="47" t="s">
        <v>132</v>
      </c>
      <c r="N9" s="28">
        <v>30</v>
      </c>
      <c r="O9" s="29">
        <v>24</v>
      </c>
      <c r="P9" s="30">
        <f t="shared" si="2"/>
        <v>54</v>
      </c>
      <c r="Q9" s="8"/>
      <c r="R9" s="98" t="s">
        <v>14</v>
      </c>
      <c r="S9" s="28">
        <v>10015</v>
      </c>
      <c r="T9" s="29">
        <v>10011</v>
      </c>
      <c r="U9" s="61">
        <f t="shared" si="3"/>
        <v>20026</v>
      </c>
      <c r="V9" s="65">
        <f t="shared" si="7"/>
        <v>17.200329817569656</v>
      </c>
      <c r="W9" s="7"/>
      <c r="X9" s="27" t="s">
        <v>10</v>
      </c>
      <c r="Y9" s="28">
        <v>2776</v>
      </c>
      <c r="Z9" s="29">
        <v>5747</v>
      </c>
      <c r="AA9" s="30">
        <f t="shared" si="4"/>
        <v>8523</v>
      </c>
      <c r="AB9" s="8"/>
      <c r="AC9" s="99"/>
      <c r="AD9" s="98" t="s">
        <v>11</v>
      </c>
      <c r="AE9" s="100">
        <v>410</v>
      </c>
      <c r="AF9" s="101">
        <v>359</v>
      </c>
      <c r="AG9" s="73">
        <f t="shared" si="5"/>
        <v>769</v>
      </c>
      <c r="AH9" s="8"/>
      <c r="AI9" s="102" t="s">
        <v>33</v>
      </c>
      <c r="AJ9" s="103">
        <v>1822</v>
      </c>
      <c r="AK9" s="104">
        <f t="shared" si="8"/>
        <v>3.641305433978856</v>
      </c>
      <c r="AL9" s="103">
        <v>2485</v>
      </c>
      <c r="AM9" s="104">
        <f t="shared" si="9"/>
        <v>3.7429772107665196</v>
      </c>
      <c r="AN9" s="83">
        <f t="shared" si="6"/>
        <v>4310.641305433979</v>
      </c>
      <c r="AO9" s="80">
        <f t="shared" si="10"/>
        <v>3.6992322063658345</v>
      </c>
      <c r="AP9" s="8"/>
      <c r="AQ9" s="165"/>
      <c r="AR9" s="183"/>
      <c r="AS9" s="184" t="s">
        <v>64</v>
      </c>
      <c r="AT9" s="185">
        <v>875</v>
      </c>
      <c r="AU9" s="186">
        <v>1005</v>
      </c>
      <c r="AV9" s="187">
        <v>1880</v>
      </c>
      <c r="AW9" s="7"/>
      <c r="AX9" s="39"/>
      <c r="AY9" s="39"/>
      <c r="AZ9" s="39"/>
      <c r="BA9" s="39"/>
      <c r="BB9" s="39"/>
      <c r="BC9" s="39"/>
      <c r="BD9" s="40"/>
      <c r="BE9" s="165"/>
      <c r="BF9" s="188"/>
      <c r="BG9" s="189" t="s">
        <v>37</v>
      </c>
      <c r="BH9" s="190">
        <v>83</v>
      </c>
      <c r="BI9" s="186">
        <v>293</v>
      </c>
      <c r="BJ9" s="187">
        <v>376</v>
      </c>
      <c r="BK9" s="8"/>
      <c r="BL9" s="165"/>
      <c r="BM9" s="188"/>
      <c r="BN9" s="189" t="s">
        <v>64</v>
      </c>
      <c r="BO9" s="190">
        <v>0</v>
      </c>
      <c r="BP9" s="186">
        <v>3</v>
      </c>
      <c r="BQ9" s="187">
        <v>3</v>
      </c>
      <c r="BR9" s="8"/>
      <c r="BS9" s="165"/>
      <c r="BT9" s="188"/>
      <c r="BU9" s="189" t="s">
        <v>50</v>
      </c>
      <c r="BV9" s="190">
        <v>795</v>
      </c>
      <c r="BW9" s="186">
        <v>568</v>
      </c>
      <c r="BX9" s="187">
        <v>1363</v>
      </c>
      <c r="BY9" s="8"/>
      <c r="BZ9" s="165"/>
      <c r="CA9" s="188"/>
      <c r="CB9" s="189" t="s">
        <v>45</v>
      </c>
      <c r="CC9" s="190">
        <v>0</v>
      </c>
      <c r="CD9" s="186">
        <v>1</v>
      </c>
      <c r="CE9" s="187">
        <v>1</v>
      </c>
      <c r="CF9" s="7"/>
      <c r="CG9" s="144"/>
      <c r="CH9" s="144"/>
      <c r="CI9" s="144"/>
      <c r="CJ9" s="144"/>
      <c r="CK9" s="144"/>
      <c r="CL9" s="144"/>
    </row>
    <row r="10" spans="1:84" ht="15" customHeight="1" thickBot="1">
      <c r="A10" s="17" t="s">
        <v>3</v>
      </c>
      <c r="B10" s="18">
        <v>11</v>
      </c>
      <c r="C10" s="19">
        <v>1</v>
      </c>
      <c r="D10" s="20">
        <f t="shared" si="0"/>
        <v>12</v>
      </c>
      <c r="E10" s="8"/>
      <c r="F10" s="37" t="s">
        <v>84</v>
      </c>
      <c r="G10" s="38"/>
      <c r="H10" s="34">
        <f>SUM(H6:H9)</f>
        <v>25775.99999999997</v>
      </c>
      <c r="I10" s="35">
        <f>SUM(I6:I9)</f>
        <v>49236.99999999994</v>
      </c>
      <c r="J10" s="36">
        <f t="shared" si="1"/>
        <v>75012.99999999991</v>
      </c>
      <c r="K10" s="8"/>
      <c r="L10" s="47"/>
      <c r="M10" s="47" t="s">
        <v>105</v>
      </c>
      <c r="N10" s="28">
        <v>31</v>
      </c>
      <c r="O10" s="29">
        <v>17</v>
      </c>
      <c r="P10" s="30">
        <f t="shared" si="2"/>
        <v>48</v>
      </c>
      <c r="Q10" s="8"/>
      <c r="R10" s="98" t="s">
        <v>15</v>
      </c>
      <c r="S10" s="28">
        <v>5829.999999999991</v>
      </c>
      <c r="T10" s="29">
        <v>8587.00000000002</v>
      </c>
      <c r="U10" s="61">
        <f t="shared" si="3"/>
        <v>14417.000000000011</v>
      </c>
      <c r="V10" s="65">
        <f t="shared" si="7"/>
        <v>12.382760160786074</v>
      </c>
      <c r="W10" s="7"/>
      <c r="X10" s="27" t="s">
        <v>11</v>
      </c>
      <c r="Y10" s="28">
        <v>23139</v>
      </c>
      <c r="Z10" s="29">
        <v>20852.00000000006</v>
      </c>
      <c r="AA10" s="30">
        <f t="shared" si="4"/>
        <v>43991.00000000006</v>
      </c>
      <c r="AB10" s="8"/>
      <c r="AC10" s="105"/>
      <c r="AD10" s="106" t="s">
        <v>12</v>
      </c>
      <c r="AE10" s="107" t="s">
        <v>1</v>
      </c>
      <c r="AF10" s="108">
        <v>3</v>
      </c>
      <c r="AG10" s="74">
        <f t="shared" si="5"/>
        <v>3</v>
      </c>
      <c r="AH10" s="8"/>
      <c r="AI10" s="102" t="s">
        <v>70</v>
      </c>
      <c r="AJ10" s="103">
        <v>1544</v>
      </c>
      <c r="AK10" s="104">
        <f t="shared" si="8"/>
        <v>3.0857165697383935</v>
      </c>
      <c r="AL10" s="103">
        <v>2605</v>
      </c>
      <c r="AM10" s="104">
        <f t="shared" si="9"/>
        <v>3.92372460122607</v>
      </c>
      <c r="AN10" s="83">
        <f t="shared" si="6"/>
        <v>4152.085716569738</v>
      </c>
      <c r="AO10" s="80">
        <f t="shared" si="10"/>
        <v>3.5631656911383853</v>
      </c>
      <c r="AP10" s="8"/>
      <c r="AQ10" s="165"/>
      <c r="AR10" s="183"/>
      <c r="AS10" s="184" t="s">
        <v>31</v>
      </c>
      <c r="AT10" s="185">
        <v>682.9999999999994</v>
      </c>
      <c r="AU10" s="186">
        <v>913.0000000000009</v>
      </c>
      <c r="AV10" s="187">
        <v>1596</v>
      </c>
      <c r="AW10" s="7"/>
      <c r="BD10" s="40"/>
      <c r="BE10" s="165"/>
      <c r="BF10" s="188"/>
      <c r="BG10" s="189" t="s">
        <v>38</v>
      </c>
      <c r="BH10" s="190">
        <v>67</v>
      </c>
      <c r="BI10" s="186">
        <v>165</v>
      </c>
      <c r="BJ10" s="187">
        <v>232</v>
      </c>
      <c r="BK10" s="8"/>
      <c r="BL10" s="165"/>
      <c r="BM10" s="188"/>
      <c r="BN10" s="189" t="s">
        <v>37</v>
      </c>
      <c r="BO10" s="190">
        <v>0</v>
      </c>
      <c r="BP10" s="186">
        <v>2</v>
      </c>
      <c r="BQ10" s="187">
        <v>2</v>
      </c>
      <c r="BR10" s="8"/>
      <c r="BS10" s="165"/>
      <c r="BT10" s="188"/>
      <c r="BU10" s="189" t="s">
        <v>45</v>
      </c>
      <c r="BV10" s="190">
        <v>613</v>
      </c>
      <c r="BW10" s="186">
        <v>453</v>
      </c>
      <c r="BX10" s="187">
        <v>1066</v>
      </c>
      <c r="BY10" s="8"/>
      <c r="BZ10" s="165"/>
      <c r="CA10" s="188"/>
      <c r="CB10" s="189" t="s">
        <v>50</v>
      </c>
      <c r="CC10" s="190">
        <v>0</v>
      </c>
      <c r="CD10" s="186">
        <v>1</v>
      </c>
      <c r="CE10" s="187">
        <v>1</v>
      </c>
      <c r="CF10" s="7"/>
    </row>
    <row r="11" spans="1:84" ht="15" customHeight="1" thickBot="1">
      <c r="A11" s="33" t="s">
        <v>79</v>
      </c>
      <c r="B11" s="34">
        <f>SUM(B6:B10)</f>
        <v>65318.000000000124</v>
      </c>
      <c r="C11" s="35">
        <f>SUM(C6:C10)</f>
        <v>114172.00000000026</v>
      </c>
      <c r="D11" s="36">
        <f t="shared" si="0"/>
        <v>179490.00000000038</v>
      </c>
      <c r="E11" s="8"/>
      <c r="F11" s="21" t="s">
        <v>8</v>
      </c>
      <c r="G11" s="22" t="s">
        <v>4</v>
      </c>
      <c r="H11" s="23">
        <v>98</v>
      </c>
      <c r="I11" s="24" t="s">
        <v>1</v>
      </c>
      <c r="J11" s="25">
        <f t="shared" si="1"/>
        <v>98</v>
      </c>
      <c r="K11" s="8"/>
      <c r="L11" s="47"/>
      <c r="M11" s="47" t="s">
        <v>122</v>
      </c>
      <c r="N11" s="28">
        <v>23</v>
      </c>
      <c r="O11" s="29">
        <v>24</v>
      </c>
      <c r="P11" s="30">
        <f t="shared" si="2"/>
        <v>47</v>
      </c>
      <c r="Q11" s="8"/>
      <c r="R11" s="106" t="s">
        <v>13</v>
      </c>
      <c r="S11" s="11">
        <v>1432</v>
      </c>
      <c r="T11" s="12">
        <v>2400</v>
      </c>
      <c r="U11" s="62">
        <f t="shared" si="3"/>
        <v>3832</v>
      </c>
      <c r="V11" s="66">
        <f t="shared" si="7"/>
        <v>3.2913044971999863</v>
      </c>
      <c r="W11" s="7"/>
      <c r="X11" s="10" t="s">
        <v>12</v>
      </c>
      <c r="Y11" s="11">
        <v>3613</v>
      </c>
      <c r="Z11" s="12">
        <v>9629</v>
      </c>
      <c r="AA11" s="13">
        <f t="shared" si="4"/>
        <v>13242</v>
      </c>
      <c r="AB11" s="8"/>
      <c r="AC11" s="130" t="s">
        <v>178</v>
      </c>
      <c r="AD11" s="131"/>
      <c r="AE11" s="34">
        <f>SUM(AE6:AE10)</f>
        <v>1432</v>
      </c>
      <c r="AF11" s="35">
        <f>SUM(AF6:AF10)</f>
        <v>2400</v>
      </c>
      <c r="AG11" s="36">
        <f t="shared" si="5"/>
        <v>3832</v>
      </c>
      <c r="AH11" s="8"/>
      <c r="AI11" s="102" t="s">
        <v>55</v>
      </c>
      <c r="AJ11" s="103">
        <v>2032</v>
      </c>
      <c r="AK11" s="104">
        <f t="shared" si="8"/>
        <v>4.060994863800787</v>
      </c>
      <c r="AL11" s="103">
        <v>1910</v>
      </c>
      <c r="AM11" s="104">
        <f t="shared" si="9"/>
        <v>2.876895964814508</v>
      </c>
      <c r="AN11" s="83">
        <f t="shared" si="6"/>
        <v>3946.0609948638007</v>
      </c>
      <c r="AO11" s="80">
        <f t="shared" si="10"/>
        <v>3.386362929822704</v>
      </c>
      <c r="AP11" s="8"/>
      <c r="AQ11" s="165"/>
      <c r="AR11" s="183"/>
      <c r="AS11" s="184" t="s">
        <v>42</v>
      </c>
      <c r="AT11" s="185">
        <v>781</v>
      </c>
      <c r="AU11" s="186">
        <v>725</v>
      </c>
      <c r="AV11" s="187">
        <v>1506</v>
      </c>
      <c r="AW11" s="7"/>
      <c r="BD11" s="40"/>
      <c r="BE11" s="165"/>
      <c r="BF11" s="188"/>
      <c r="BG11" s="189" t="s">
        <v>64</v>
      </c>
      <c r="BH11" s="190">
        <v>60</v>
      </c>
      <c r="BI11" s="186">
        <v>171</v>
      </c>
      <c r="BJ11" s="187">
        <v>231</v>
      </c>
      <c r="BK11" s="8"/>
      <c r="BL11" s="165"/>
      <c r="BM11" s="188"/>
      <c r="BN11" s="189" t="s">
        <v>42</v>
      </c>
      <c r="BO11" s="190">
        <v>0</v>
      </c>
      <c r="BP11" s="186">
        <v>2</v>
      </c>
      <c r="BQ11" s="187">
        <v>2</v>
      </c>
      <c r="BR11" s="8"/>
      <c r="BS11" s="165"/>
      <c r="BT11" s="188"/>
      <c r="BU11" s="189" t="s">
        <v>42</v>
      </c>
      <c r="BV11" s="190">
        <v>647.9999999999991</v>
      </c>
      <c r="BW11" s="186">
        <v>319</v>
      </c>
      <c r="BX11" s="187">
        <v>966.9999999999991</v>
      </c>
      <c r="BY11" s="8"/>
      <c r="BZ11" s="165"/>
      <c r="CA11" s="188"/>
      <c r="CB11" s="189" t="s">
        <v>64</v>
      </c>
      <c r="CC11" s="190">
        <v>0</v>
      </c>
      <c r="CD11" s="186">
        <v>1</v>
      </c>
      <c r="CE11" s="187">
        <v>1</v>
      </c>
      <c r="CF11" s="7"/>
    </row>
    <row r="12" spans="1:84" ht="15" customHeight="1" thickBot="1">
      <c r="A12" s="39" t="s">
        <v>80</v>
      </c>
      <c r="B12" s="39"/>
      <c r="C12" s="39"/>
      <c r="D12" s="39"/>
      <c r="E12" s="40"/>
      <c r="F12" s="31"/>
      <c r="G12" s="32" t="s">
        <v>2</v>
      </c>
      <c r="H12" s="11">
        <v>1</v>
      </c>
      <c r="I12" s="12" t="s">
        <v>1</v>
      </c>
      <c r="J12" s="13">
        <f t="shared" si="1"/>
        <v>1</v>
      </c>
      <c r="K12" s="8"/>
      <c r="L12" s="47"/>
      <c r="M12" s="47" t="s">
        <v>93</v>
      </c>
      <c r="N12" s="28">
        <v>29</v>
      </c>
      <c r="O12" s="29">
        <v>9</v>
      </c>
      <c r="P12" s="30">
        <f t="shared" si="2"/>
        <v>38</v>
      </c>
      <c r="Q12" s="8"/>
      <c r="R12" s="59" t="s">
        <v>78</v>
      </c>
      <c r="S12" s="58">
        <f>SUM(S6:S11)</f>
        <v>50037.000000000065</v>
      </c>
      <c r="T12" s="45">
        <f>SUM(T6:T11)</f>
        <v>66390.99999999991</v>
      </c>
      <c r="U12" s="36">
        <f t="shared" si="3"/>
        <v>116427.99999999997</v>
      </c>
      <c r="V12" s="63">
        <f t="shared" si="7"/>
        <v>99.99999999999997</v>
      </c>
      <c r="W12" s="7"/>
      <c r="X12" s="33" t="s">
        <v>78</v>
      </c>
      <c r="Y12" s="34">
        <f>SUM(Y6:Y11)</f>
        <v>50037</v>
      </c>
      <c r="Z12" s="35">
        <f>SUM(Z6:Z11)</f>
        <v>66391</v>
      </c>
      <c r="AA12" s="36">
        <f t="shared" si="4"/>
        <v>116428</v>
      </c>
      <c r="AB12" s="8"/>
      <c r="AC12" s="91" t="s">
        <v>14</v>
      </c>
      <c r="AD12" s="92" t="s">
        <v>7</v>
      </c>
      <c r="AE12" s="93">
        <v>4958.999999999988</v>
      </c>
      <c r="AF12" s="94">
        <v>5618.999999999991</v>
      </c>
      <c r="AG12" s="72">
        <f t="shared" si="5"/>
        <v>10577.999999999978</v>
      </c>
      <c r="AH12" s="8"/>
      <c r="AI12" s="102" t="s">
        <v>50</v>
      </c>
      <c r="AJ12" s="103">
        <v>1836</v>
      </c>
      <c r="AK12" s="104">
        <f t="shared" si="8"/>
        <v>3.6692847293003177</v>
      </c>
      <c r="AL12" s="103">
        <v>2030</v>
      </c>
      <c r="AM12" s="104">
        <f t="shared" si="9"/>
        <v>3.0576433552740583</v>
      </c>
      <c r="AN12" s="83">
        <f t="shared" si="6"/>
        <v>3869.6692847293</v>
      </c>
      <c r="AO12" s="80">
        <f t="shared" si="10"/>
        <v>3.320806402520682</v>
      </c>
      <c r="AP12" s="8"/>
      <c r="AQ12" s="165"/>
      <c r="AR12" s="183"/>
      <c r="AS12" s="184" t="s">
        <v>37</v>
      </c>
      <c r="AT12" s="185">
        <v>695</v>
      </c>
      <c r="AU12" s="186">
        <v>763</v>
      </c>
      <c r="AV12" s="187">
        <v>1458</v>
      </c>
      <c r="AW12" s="7"/>
      <c r="BD12" s="40"/>
      <c r="BE12" s="165"/>
      <c r="BF12" s="188"/>
      <c r="BG12" s="189" t="s">
        <v>50</v>
      </c>
      <c r="BH12" s="190">
        <v>55</v>
      </c>
      <c r="BI12" s="186">
        <v>118</v>
      </c>
      <c r="BJ12" s="187">
        <v>173</v>
      </c>
      <c r="BK12" s="8"/>
      <c r="BL12" s="165"/>
      <c r="BM12" s="188"/>
      <c r="BN12" s="189" t="s">
        <v>45</v>
      </c>
      <c r="BO12" s="190">
        <v>2</v>
      </c>
      <c r="BP12" s="186">
        <v>0</v>
      </c>
      <c r="BQ12" s="187">
        <v>2</v>
      </c>
      <c r="BR12" s="8"/>
      <c r="BS12" s="165"/>
      <c r="BT12" s="188"/>
      <c r="BU12" s="189" t="s">
        <v>37</v>
      </c>
      <c r="BV12" s="190">
        <v>478.00000000000057</v>
      </c>
      <c r="BW12" s="186">
        <v>171</v>
      </c>
      <c r="BX12" s="187">
        <v>649.0000000000006</v>
      </c>
      <c r="BY12" s="8"/>
      <c r="BZ12" s="165"/>
      <c r="CA12" s="176" t="s">
        <v>188</v>
      </c>
      <c r="CB12" s="177"/>
      <c r="CC12" s="163">
        <v>0</v>
      </c>
      <c r="CD12" s="164">
        <v>6</v>
      </c>
      <c r="CE12" s="169">
        <v>6</v>
      </c>
      <c r="CF12" s="7"/>
    </row>
    <row r="13" spans="5:84" ht="15" customHeight="1" thickBot="1">
      <c r="E13" s="40"/>
      <c r="F13" s="37" t="s">
        <v>86</v>
      </c>
      <c r="G13" s="38"/>
      <c r="H13" s="34">
        <f>SUM(H11:H12)</f>
        <v>99</v>
      </c>
      <c r="I13" s="41"/>
      <c r="J13" s="36">
        <f t="shared" si="1"/>
        <v>99</v>
      </c>
      <c r="K13" s="8"/>
      <c r="L13" s="47"/>
      <c r="M13" s="47" t="s">
        <v>137</v>
      </c>
      <c r="N13" s="28">
        <v>25</v>
      </c>
      <c r="O13" s="29">
        <v>13</v>
      </c>
      <c r="P13" s="30">
        <f t="shared" si="2"/>
        <v>38</v>
      </c>
      <c r="Q13" s="8"/>
      <c r="R13" s="39"/>
      <c r="S13" s="39"/>
      <c r="T13" s="39"/>
      <c r="U13" s="39"/>
      <c r="V13" s="39"/>
      <c r="W13" s="7"/>
      <c r="X13" s="39"/>
      <c r="Y13" s="39"/>
      <c r="Z13" s="39"/>
      <c r="AA13" s="39"/>
      <c r="AB13" s="40"/>
      <c r="AC13" s="99"/>
      <c r="AD13" s="98" t="s">
        <v>9</v>
      </c>
      <c r="AE13" s="100">
        <v>873</v>
      </c>
      <c r="AF13" s="101">
        <v>1690</v>
      </c>
      <c r="AG13" s="73">
        <f t="shared" si="5"/>
        <v>2563</v>
      </c>
      <c r="AH13" s="8"/>
      <c r="AI13" s="102" t="s">
        <v>30</v>
      </c>
      <c r="AJ13" s="103">
        <v>1675</v>
      </c>
      <c r="AK13" s="104">
        <f t="shared" si="8"/>
        <v>3.3475228331035036</v>
      </c>
      <c r="AL13" s="103">
        <v>2139</v>
      </c>
      <c r="AM13" s="104">
        <f t="shared" si="9"/>
        <v>3.2218222349414827</v>
      </c>
      <c r="AN13" s="83">
        <f t="shared" si="6"/>
        <v>3817.3475228331035</v>
      </c>
      <c r="AO13" s="80">
        <f t="shared" si="10"/>
        <v>3.275905810477399</v>
      </c>
      <c r="AP13" s="8"/>
      <c r="AQ13" s="165"/>
      <c r="AR13" s="183"/>
      <c r="AS13" s="184" t="s">
        <v>45</v>
      </c>
      <c r="AT13" s="185">
        <v>701.0000000000008</v>
      </c>
      <c r="AU13" s="186">
        <v>571</v>
      </c>
      <c r="AV13" s="187">
        <v>1272</v>
      </c>
      <c r="AW13" s="7"/>
      <c r="BD13" s="40"/>
      <c r="BE13" s="165"/>
      <c r="BF13" s="188"/>
      <c r="BG13" s="189" t="s">
        <v>47</v>
      </c>
      <c r="BH13" s="190">
        <v>51</v>
      </c>
      <c r="BI13" s="186">
        <v>65</v>
      </c>
      <c r="BJ13" s="187">
        <v>116</v>
      </c>
      <c r="BK13" s="8"/>
      <c r="BL13" s="165"/>
      <c r="BM13" s="176" t="s">
        <v>188</v>
      </c>
      <c r="BN13" s="177"/>
      <c r="BO13" s="163">
        <v>16</v>
      </c>
      <c r="BP13" s="164">
        <v>25</v>
      </c>
      <c r="BQ13" s="169">
        <v>41</v>
      </c>
      <c r="BR13" s="8"/>
      <c r="BS13" s="165"/>
      <c r="BT13" s="188"/>
      <c r="BU13" s="189" t="s">
        <v>31</v>
      </c>
      <c r="BV13" s="190">
        <v>368</v>
      </c>
      <c r="BW13" s="186">
        <v>217</v>
      </c>
      <c r="BX13" s="187">
        <v>585</v>
      </c>
      <c r="BY13" s="8"/>
      <c r="BZ13" s="165"/>
      <c r="CA13" s="176" t="s">
        <v>15</v>
      </c>
      <c r="CB13" s="162" t="s">
        <v>19</v>
      </c>
      <c r="CC13" s="163">
        <v>1</v>
      </c>
      <c r="CD13" s="164">
        <v>0</v>
      </c>
      <c r="CE13" s="169">
        <v>1</v>
      </c>
      <c r="CF13" s="7"/>
    </row>
    <row r="14" spans="5:84" ht="15" customHeight="1">
      <c r="E14" s="40"/>
      <c r="F14" s="21" t="s">
        <v>9</v>
      </c>
      <c r="G14" s="22" t="s">
        <v>2</v>
      </c>
      <c r="H14" s="23">
        <v>2132</v>
      </c>
      <c r="I14" s="24">
        <v>6363</v>
      </c>
      <c r="J14" s="25">
        <f t="shared" si="1"/>
        <v>8495</v>
      </c>
      <c r="K14" s="8"/>
      <c r="L14" s="47"/>
      <c r="M14" s="47" t="s">
        <v>118</v>
      </c>
      <c r="N14" s="28">
        <v>17</v>
      </c>
      <c r="O14" s="29">
        <v>18</v>
      </c>
      <c r="P14" s="30">
        <f t="shared" si="2"/>
        <v>35</v>
      </c>
      <c r="Q14" s="7"/>
      <c r="AB14" s="40"/>
      <c r="AC14" s="99"/>
      <c r="AD14" s="98" t="s">
        <v>10</v>
      </c>
      <c r="AE14" s="100">
        <v>16</v>
      </c>
      <c r="AF14" s="101">
        <v>25</v>
      </c>
      <c r="AG14" s="73">
        <f t="shared" si="5"/>
        <v>41</v>
      </c>
      <c r="AH14" s="8"/>
      <c r="AI14" s="102" t="s">
        <v>64</v>
      </c>
      <c r="AJ14" s="103">
        <v>1884</v>
      </c>
      <c r="AK14" s="104">
        <f t="shared" si="8"/>
        <v>3.765213741831045</v>
      </c>
      <c r="AL14" s="103">
        <v>1842</v>
      </c>
      <c r="AM14" s="104">
        <f t="shared" si="9"/>
        <v>2.7744724435540964</v>
      </c>
      <c r="AN14" s="83">
        <f t="shared" si="6"/>
        <v>3729.765213741831</v>
      </c>
      <c r="AO14" s="80">
        <f t="shared" si="10"/>
        <v>3.200745926937586</v>
      </c>
      <c r="AP14" s="8"/>
      <c r="AQ14" s="165"/>
      <c r="AR14" s="183"/>
      <c r="AS14" s="184" t="s">
        <v>47</v>
      </c>
      <c r="AT14" s="185">
        <v>191</v>
      </c>
      <c r="AU14" s="186">
        <v>189</v>
      </c>
      <c r="AV14" s="187">
        <v>380</v>
      </c>
      <c r="AW14" s="7"/>
      <c r="BD14" s="40"/>
      <c r="BE14" s="165"/>
      <c r="BF14" s="188"/>
      <c r="BG14" s="189" t="s">
        <v>31</v>
      </c>
      <c r="BH14" s="190">
        <v>30</v>
      </c>
      <c r="BI14" s="186">
        <v>63</v>
      </c>
      <c r="BJ14" s="187">
        <v>93</v>
      </c>
      <c r="BK14" s="8"/>
      <c r="BL14" s="165"/>
      <c r="BM14" s="176" t="s">
        <v>15</v>
      </c>
      <c r="BN14" s="162" t="s">
        <v>30</v>
      </c>
      <c r="BO14" s="163">
        <v>697</v>
      </c>
      <c r="BP14" s="164">
        <v>1313</v>
      </c>
      <c r="BQ14" s="169">
        <v>2010</v>
      </c>
      <c r="BR14" s="8"/>
      <c r="BS14" s="165"/>
      <c r="BT14" s="188"/>
      <c r="BU14" s="189" t="s">
        <v>38</v>
      </c>
      <c r="BV14" s="190">
        <v>161</v>
      </c>
      <c r="BW14" s="186">
        <v>151</v>
      </c>
      <c r="BX14" s="187">
        <v>312</v>
      </c>
      <c r="BY14" s="8"/>
      <c r="BZ14" s="165"/>
      <c r="CA14" s="188"/>
      <c r="CB14" s="189" t="s">
        <v>30</v>
      </c>
      <c r="CC14" s="190">
        <v>0</v>
      </c>
      <c r="CD14" s="186">
        <v>1</v>
      </c>
      <c r="CE14" s="187">
        <v>1</v>
      </c>
      <c r="CF14" s="7"/>
    </row>
    <row r="15" spans="5:84" ht="15" customHeight="1">
      <c r="E15" s="40"/>
      <c r="F15" s="26"/>
      <c r="G15" s="27" t="s">
        <v>4</v>
      </c>
      <c r="H15" s="28">
        <v>305</v>
      </c>
      <c r="I15" s="29">
        <v>876</v>
      </c>
      <c r="J15" s="30">
        <f t="shared" si="1"/>
        <v>1181</v>
      </c>
      <c r="K15" s="8"/>
      <c r="L15" s="47"/>
      <c r="M15" s="47" t="s">
        <v>130</v>
      </c>
      <c r="N15" s="28">
        <v>20</v>
      </c>
      <c r="O15" s="29">
        <v>15</v>
      </c>
      <c r="P15" s="30">
        <f t="shared" si="2"/>
        <v>35</v>
      </c>
      <c r="Q15" s="7"/>
      <c r="AB15" s="40"/>
      <c r="AC15" s="99"/>
      <c r="AD15" s="98" t="s">
        <v>11</v>
      </c>
      <c r="AE15" s="100">
        <v>4167.000000000009</v>
      </c>
      <c r="AF15" s="101">
        <v>2671</v>
      </c>
      <c r="AG15" s="73">
        <f t="shared" si="5"/>
        <v>6838.000000000009</v>
      </c>
      <c r="AH15" s="8"/>
      <c r="AI15" s="102" t="s">
        <v>45</v>
      </c>
      <c r="AJ15" s="103">
        <v>1820</v>
      </c>
      <c r="AK15" s="104">
        <f t="shared" si="8"/>
        <v>3.6373083917900755</v>
      </c>
      <c r="AL15" s="103">
        <v>1774</v>
      </c>
      <c r="AM15" s="104">
        <f t="shared" si="9"/>
        <v>2.6720489222936843</v>
      </c>
      <c r="AN15" s="83">
        <f t="shared" si="6"/>
        <v>3597.63730839179</v>
      </c>
      <c r="AO15" s="80">
        <f t="shared" si="10"/>
        <v>3.087358667780954</v>
      </c>
      <c r="AP15" s="8"/>
      <c r="AQ15" s="165"/>
      <c r="AR15" s="183"/>
      <c r="AS15" s="184" t="s">
        <v>38</v>
      </c>
      <c r="AT15" s="185">
        <v>61</v>
      </c>
      <c r="AU15" s="186">
        <v>123</v>
      </c>
      <c r="AV15" s="187">
        <v>184</v>
      </c>
      <c r="AW15" s="7"/>
      <c r="BD15" s="40"/>
      <c r="BE15" s="165"/>
      <c r="BF15" s="188"/>
      <c r="BG15" s="189" t="s">
        <v>42</v>
      </c>
      <c r="BH15" s="190">
        <v>23</v>
      </c>
      <c r="BI15" s="186">
        <v>66</v>
      </c>
      <c r="BJ15" s="187">
        <v>89</v>
      </c>
      <c r="BK15" s="8"/>
      <c r="BL15" s="165"/>
      <c r="BM15" s="188"/>
      <c r="BN15" s="189" t="s">
        <v>23</v>
      </c>
      <c r="BO15" s="190">
        <v>510</v>
      </c>
      <c r="BP15" s="186">
        <v>1238</v>
      </c>
      <c r="BQ15" s="187">
        <v>1748</v>
      </c>
      <c r="BR15" s="8"/>
      <c r="BS15" s="165"/>
      <c r="BT15" s="188"/>
      <c r="BU15" s="189" t="s">
        <v>47</v>
      </c>
      <c r="BV15" s="190">
        <v>155</v>
      </c>
      <c r="BW15" s="186">
        <v>129</v>
      </c>
      <c r="BX15" s="187">
        <v>284</v>
      </c>
      <c r="BY15" s="8"/>
      <c r="BZ15" s="165"/>
      <c r="CA15" s="188"/>
      <c r="CB15" s="189" t="s">
        <v>48</v>
      </c>
      <c r="CC15" s="190">
        <v>0</v>
      </c>
      <c r="CD15" s="186">
        <v>1</v>
      </c>
      <c r="CE15" s="187">
        <v>1</v>
      </c>
      <c r="CF15" s="7"/>
    </row>
    <row r="16" spans="5:84" ht="15" customHeight="1" thickBot="1">
      <c r="E16" s="40"/>
      <c r="F16" s="31"/>
      <c r="G16" s="32" t="s">
        <v>0</v>
      </c>
      <c r="H16" s="11" t="s">
        <v>1</v>
      </c>
      <c r="I16" s="12">
        <v>2</v>
      </c>
      <c r="J16" s="13">
        <f t="shared" si="1"/>
        <v>2</v>
      </c>
      <c r="K16" s="8"/>
      <c r="L16" s="47"/>
      <c r="M16" s="47" t="s">
        <v>141</v>
      </c>
      <c r="N16" s="28">
        <v>18</v>
      </c>
      <c r="O16" s="29">
        <v>17</v>
      </c>
      <c r="P16" s="30">
        <f t="shared" si="2"/>
        <v>35</v>
      </c>
      <c r="Q16" s="7"/>
      <c r="AB16" s="40"/>
      <c r="AC16" s="105"/>
      <c r="AD16" s="106" t="s">
        <v>12</v>
      </c>
      <c r="AE16" s="107" t="s">
        <v>1</v>
      </c>
      <c r="AF16" s="108">
        <v>6</v>
      </c>
      <c r="AG16" s="75">
        <f t="shared" si="5"/>
        <v>6</v>
      </c>
      <c r="AH16" s="8"/>
      <c r="AI16" s="102" t="s">
        <v>59</v>
      </c>
      <c r="AJ16" s="103">
        <v>1178</v>
      </c>
      <c r="AK16" s="104">
        <f t="shared" si="8"/>
        <v>2.354257849191598</v>
      </c>
      <c r="AL16" s="103">
        <v>2067</v>
      </c>
      <c r="AM16" s="104">
        <f t="shared" si="9"/>
        <v>3.113373800665753</v>
      </c>
      <c r="AN16" s="83">
        <f t="shared" si="6"/>
        <v>3247.3542578491915</v>
      </c>
      <c r="AO16" s="80">
        <f t="shared" si="10"/>
        <v>2.7867587685785318</v>
      </c>
      <c r="AP16" s="8"/>
      <c r="AQ16" s="165"/>
      <c r="AR16" s="183"/>
      <c r="AS16" s="184" t="s">
        <v>24</v>
      </c>
      <c r="AT16" s="185">
        <v>0</v>
      </c>
      <c r="AU16" s="186">
        <v>2</v>
      </c>
      <c r="AV16" s="187">
        <v>2</v>
      </c>
      <c r="AW16" s="7"/>
      <c r="BD16" s="40"/>
      <c r="BE16" s="165"/>
      <c r="BF16" s="176" t="s">
        <v>188</v>
      </c>
      <c r="BG16" s="177"/>
      <c r="BH16" s="163">
        <v>873</v>
      </c>
      <c r="BI16" s="164">
        <v>1690</v>
      </c>
      <c r="BJ16" s="169">
        <v>2563</v>
      </c>
      <c r="BK16" s="8"/>
      <c r="BL16" s="165"/>
      <c r="BM16" s="188"/>
      <c r="BN16" s="189" t="s">
        <v>19</v>
      </c>
      <c r="BO16" s="190">
        <v>403</v>
      </c>
      <c r="BP16" s="186">
        <v>995</v>
      </c>
      <c r="BQ16" s="187">
        <v>1398</v>
      </c>
      <c r="BR16" s="8"/>
      <c r="BS16" s="165"/>
      <c r="BT16" s="188"/>
      <c r="BU16" s="189" t="s">
        <v>24</v>
      </c>
      <c r="BV16" s="190">
        <v>0</v>
      </c>
      <c r="BW16" s="186">
        <v>1</v>
      </c>
      <c r="BX16" s="187">
        <v>1</v>
      </c>
      <c r="BY16" s="8"/>
      <c r="BZ16" s="165"/>
      <c r="CA16" s="188"/>
      <c r="CB16" s="189" t="s">
        <v>52</v>
      </c>
      <c r="CC16" s="190">
        <v>0</v>
      </c>
      <c r="CD16" s="186">
        <v>1</v>
      </c>
      <c r="CE16" s="187">
        <v>1</v>
      </c>
      <c r="CF16" s="7"/>
    </row>
    <row r="17" spans="5:84" ht="15" customHeight="1" thickBot="1">
      <c r="E17" s="40"/>
      <c r="F17" s="37" t="s">
        <v>87</v>
      </c>
      <c r="G17" s="38"/>
      <c r="H17" s="34">
        <f>SUM(H14:H16)</f>
        <v>2437</v>
      </c>
      <c r="I17" s="35">
        <f>SUM(I14:I16)</f>
        <v>7241</v>
      </c>
      <c r="J17" s="36">
        <f t="shared" si="1"/>
        <v>9678</v>
      </c>
      <c r="K17" s="8"/>
      <c r="L17" s="47"/>
      <c r="M17" s="47" t="s">
        <v>106</v>
      </c>
      <c r="N17" s="28">
        <v>18</v>
      </c>
      <c r="O17" s="29">
        <v>15</v>
      </c>
      <c r="P17" s="30">
        <f t="shared" si="2"/>
        <v>33</v>
      </c>
      <c r="Q17" s="7"/>
      <c r="AB17" s="40"/>
      <c r="AC17" s="130" t="s">
        <v>179</v>
      </c>
      <c r="AD17" s="131"/>
      <c r="AE17" s="109">
        <f>SUM(AE12:AE16)</f>
        <v>10014.999999999996</v>
      </c>
      <c r="AF17" s="52">
        <f>SUM(AF12:AF16)</f>
        <v>10010.99999999999</v>
      </c>
      <c r="AG17" s="36">
        <f t="shared" si="5"/>
        <v>20025.999999999985</v>
      </c>
      <c r="AH17" s="8"/>
      <c r="AI17" s="102" t="s">
        <v>68</v>
      </c>
      <c r="AJ17" s="103">
        <v>1161</v>
      </c>
      <c r="AK17" s="104">
        <f t="shared" si="8"/>
        <v>2.3202829905869655</v>
      </c>
      <c r="AL17" s="103">
        <v>2083</v>
      </c>
      <c r="AM17" s="104">
        <f t="shared" si="9"/>
        <v>3.1374734527270265</v>
      </c>
      <c r="AN17" s="83">
        <f t="shared" si="6"/>
        <v>3246.3202829905867</v>
      </c>
      <c r="AO17" s="80">
        <f t="shared" si="10"/>
        <v>2.785871449772232</v>
      </c>
      <c r="AP17" s="8"/>
      <c r="AQ17" s="165"/>
      <c r="AR17" s="183"/>
      <c r="AS17" s="184" t="s">
        <v>25</v>
      </c>
      <c r="AT17" s="185">
        <v>0</v>
      </c>
      <c r="AU17" s="186">
        <v>1</v>
      </c>
      <c r="AV17" s="187">
        <v>1</v>
      </c>
      <c r="AW17" s="7"/>
      <c r="BD17" s="40"/>
      <c r="BE17" s="165"/>
      <c r="BF17" s="176" t="s">
        <v>15</v>
      </c>
      <c r="BG17" s="162" t="s">
        <v>30</v>
      </c>
      <c r="BH17" s="163">
        <v>11</v>
      </c>
      <c r="BI17" s="164">
        <v>101</v>
      </c>
      <c r="BJ17" s="169">
        <v>112</v>
      </c>
      <c r="BK17" s="8"/>
      <c r="BL17" s="165"/>
      <c r="BM17" s="188"/>
      <c r="BN17" s="189" t="s">
        <v>48</v>
      </c>
      <c r="BO17" s="190">
        <v>499</v>
      </c>
      <c r="BP17" s="186">
        <v>764</v>
      </c>
      <c r="BQ17" s="187">
        <v>1263</v>
      </c>
      <c r="BR17" s="8"/>
      <c r="BS17" s="165"/>
      <c r="BT17" s="176" t="s">
        <v>188</v>
      </c>
      <c r="BU17" s="177"/>
      <c r="BV17" s="163">
        <v>4167</v>
      </c>
      <c r="BW17" s="164">
        <v>2671</v>
      </c>
      <c r="BX17" s="169">
        <v>6838</v>
      </c>
      <c r="BY17" s="8"/>
      <c r="BZ17" s="165"/>
      <c r="CA17" s="176" t="s">
        <v>189</v>
      </c>
      <c r="CB17" s="177"/>
      <c r="CC17" s="163">
        <v>1</v>
      </c>
      <c r="CD17" s="164">
        <v>3</v>
      </c>
      <c r="CE17" s="169">
        <v>4</v>
      </c>
      <c r="CF17" s="7"/>
    </row>
    <row r="18" spans="5:84" ht="15" customHeight="1">
      <c r="E18" s="40"/>
      <c r="F18" s="21" t="s">
        <v>10</v>
      </c>
      <c r="G18" s="22" t="s">
        <v>2</v>
      </c>
      <c r="H18" s="23">
        <v>2776</v>
      </c>
      <c r="I18" s="24">
        <v>5747</v>
      </c>
      <c r="J18" s="25">
        <f t="shared" si="1"/>
        <v>8523</v>
      </c>
      <c r="K18" s="8"/>
      <c r="L18" s="47"/>
      <c r="M18" s="47" t="s">
        <v>128</v>
      </c>
      <c r="N18" s="28">
        <v>11</v>
      </c>
      <c r="O18" s="29">
        <v>22</v>
      </c>
      <c r="P18" s="30">
        <f t="shared" si="2"/>
        <v>33</v>
      </c>
      <c r="Q18" s="7"/>
      <c r="AB18" s="40"/>
      <c r="AC18" s="91" t="s">
        <v>15</v>
      </c>
      <c r="AD18" s="92" t="s">
        <v>7</v>
      </c>
      <c r="AE18" s="93">
        <v>2410</v>
      </c>
      <c r="AF18" s="94">
        <v>2129</v>
      </c>
      <c r="AG18" s="72">
        <f t="shared" si="5"/>
        <v>4539</v>
      </c>
      <c r="AH18" s="8"/>
      <c r="AI18" s="102" t="s">
        <v>65</v>
      </c>
      <c r="AJ18" s="103">
        <v>1420</v>
      </c>
      <c r="AK18" s="104">
        <f t="shared" si="8"/>
        <v>2.837899954034015</v>
      </c>
      <c r="AL18" s="103">
        <v>1782</v>
      </c>
      <c r="AM18" s="104">
        <f t="shared" si="9"/>
        <v>2.684098748324321</v>
      </c>
      <c r="AN18" s="83">
        <f t="shared" si="6"/>
        <v>3204.837899954034</v>
      </c>
      <c r="AO18" s="80">
        <f t="shared" si="10"/>
        <v>2.7502728099289735</v>
      </c>
      <c r="AP18" s="8"/>
      <c r="AQ18" s="165"/>
      <c r="AR18" s="183"/>
      <c r="AS18" s="184" t="s">
        <v>56</v>
      </c>
      <c r="AT18" s="185">
        <v>0</v>
      </c>
      <c r="AU18" s="186">
        <v>1</v>
      </c>
      <c r="AV18" s="187">
        <v>1</v>
      </c>
      <c r="AW18" s="7"/>
      <c r="BD18" s="40"/>
      <c r="BE18" s="165"/>
      <c r="BF18" s="188"/>
      <c r="BG18" s="189" t="s">
        <v>23</v>
      </c>
      <c r="BH18" s="190">
        <v>7</v>
      </c>
      <c r="BI18" s="186">
        <v>61</v>
      </c>
      <c r="BJ18" s="187">
        <v>68</v>
      </c>
      <c r="BK18" s="8"/>
      <c r="BL18" s="165"/>
      <c r="BM18" s="188"/>
      <c r="BN18" s="189" t="s">
        <v>36</v>
      </c>
      <c r="BO18" s="190">
        <v>370</v>
      </c>
      <c r="BP18" s="186">
        <v>746</v>
      </c>
      <c r="BQ18" s="187">
        <v>1116</v>
      </c>
      <c r="BR18" s="8"/>
      <c r="BS18" s="165"/>
      <c r="BT18" s="176" t="s">
        <v>15</v>
      </c>
      <c r="BU18" s="162" t="s">
        <v>23</v>
      </c>
      <c r="BV18" s="163">
        <v>149</v>
      </c>
      <c r="BW18" s="164">
        <v>142</v>
      </c>
      <c r="BX18" s="169">
        <v>291</v>
      </c>
      <c r="BY18" s="8"/>
      <c r="BZ18" s="165"/>
      <c r="CA18" s="176" t="s">
        <v>16</v>
      </c>
      <c r="CB18" s="162" t="s">
        <v>29</v>
      </c>
      <c r="CC18" s="163">
        <v>1</v>
      </c>
      <c r="CD18" s="164">
        <v>0</v>
      </c>
      <c r="CE18" s="169">
        <v>1</v>
      </c>
      <c r="CF18" s="7"/>
    </row>
    <row r="19" spans="5:84" ht="15" customHeight="1" thickBot="1">
      <c r="E19" s="40"/>
      <c r="F19" s="31"/>
      <c r="G19" s="32" t="s">
        <v>4</v>
      </c>
      <c r="H19" s="11">
        <v>7</v>
      </c>
      <c r="I19" s="12">
        <v>33</v>
      </c>
      <c r="J19" s="13">
        <f t="shared" si="1"/>
        <v>40</v>
      </c>
      <c r="K19" s="8"/>
      <c r="L19" s="47"/>
      <c r="M19" s="47" t="s">
        <v>120</v>
      </c>
      <c r="N19" s="28">
        <v>16</v>
      </c>
      <c r="O19" s="29">
        <v>16</v>
      </c>
      <c r="P19" s="30">
        <f t="shared" si="2"/>
        <v>32</v>
      </c>
      <c r="Q19" s="7"/>
      <c r="AB19" s="40"/>
      <c r="AC19" s="99"/>
      <c r="AD19" s="98" t="s">
        <v>8</v>
      </c>
      <c r="AE19" s="100">
        <v>1</v>
      </c>
      <c r="AF19" s="101" t="s">
        <v>1</v>
      </c>
      <c r="AG19" s="73">
        <f t="shared" si="5"/>
        <v>1</v>
      </c>
      <c r="AH19" s="8"/>
      <c r="AI19" s="102" t="s">
        <v>23</v>
      </c>
      <c r="AJ19" s="103">
        <v>1100</v>
      </c>
      <c r="AK19" s="104">
        <f t="shared" si="8"/>
        <v>2.1983732038291666</v>
      </c>
      <c r="AL19" s="103">
        <v>1881</v>
      </c>
      <c r="AM19" s="104">
        <f t="shared" si="9"/>
        <v>2.83321534545345</v>
      </c>
      <c r="AN19" s="83">
        <f t="shared" si="6"/>
        <v>2983.198373203829</v>
      </c>
      <c r="AO19" s="80">
        <f t="shared" si="10"/>
        <v>2.560070003092672</v>
      </c>
      <c r="AP19" s="8"/>
      <c r="AQ19" s="165"/>
      <c r="AR19" s="183"/>
      <c r="AS19" s="184" t="s">
        <v>73</v>
      </c>
      <c r="AT19" s="185">
        <v>0</v>
      </c>
      <c r="AU19" s="186">
        <v>1</v>
      </c>
      <c r="AV19" s="187">
        <v>1</v>
      </c>
      <c r="AW19" s="7"/>
      <c r="BD19" s="40"/>
      <c r="BE19" s="165"/>
      <c r="BF19" s="188"/>
      <c r="BG19" s="189" t="s">
        <v>36</v>
      </c>
      <c r="BH19" s="190">
        <v>3</v>
      </c>
      <c r="BI19" s="186">
        <v>33</v>
      </c>
      <c r="BJ19" s="187">
        <v>36</v>
      </c>
      <c r="BK19" s="8"/>
      <c r="BL19" s="165"/>
      <c r="BM19" s="188"/>
      <c r="BN19" s="189" t="s">
        <v>52</v>
      </c>
      <c r="BO19" s="190">
        <v>275</v>
      </c>
      <c r="BP19" s="186">
        <v>661</v>
      </c>
      <c r="BQ19" s="187">
        <v>936</v>
      </c>
      <c r="BR19" s="8"/>
      <c r="BS19" s="165"/>
      <c r="BT19" s="188"/>
      <c r="BU19" s="189" t="s">
        <v>36</v>
      </c>
      <c r="BV19" s="190">
        <v>159</v>
      </c>
      <c r="BW19" s="186">
        <v>113</v>
      </c>
      <c r="BX19" s="187">
        <v>272</v>
      </c>
      <c r="BY19" s="8"/>
      <c r="BZ19" s="165"/>
      <c r="CA19" s="188"/>
      <c r="CB19" s="189" t="s">
        <v>43</v>
      </c>
      <c r="CC19" s="190">
        <v>1</v>
      </c>
      <c r="CD19" s="186">
        <v>0</v>
      </c>
      <c r="CE19" s="187">
        <v>1</v>
      </c>
      <c r="CF19" s="7"/>
    </row>
    <row r="20" spans="5:84" ht="15" customHeight="1" thickBot="1">
      <c r="E20" s="40"/>
      <c r="F20" s="37" t="s">
        <v>88</v>
      </c>
      <c r="G20" s="38"/>
      <c r="H20" s="34">
        <f>SUM(H18:H19)</f>
        <v>2783</v>
      </c>
      <c r="I20" s="35">
        <f>SUM(I18:I19)</f>
        <v>5780</v>
      </c>
      <c r="J20" s="36">
        <f t="shared" si="1"/>
        <v>8563</v>
      </c>
      <c r="K20" s="8"/>
      <c r="L20" s="47"/>
      <c r="M20" s="47" t="s">
        <v>111</v>
      </c>
      <c r="N20" s="28">
        <v>23</v>
      </c>
      <c r="O20" s="29">
        <v>8</v>
      </c>
      <c r="P20" s="30">
        <f t="shared" si="2"/>
        <v>31</v>
      </c>
      <c r="Q20" s="7"/>
      <c r="AB20" s="40"/>
      <c r="AC20" s="99"/>
      <c r="AD20" s="98" t="s">
        <v>9</v>
      </c>
      <c r="AE20" s="100">
        <v>28</v>
      </c>
      <c r="AF20" s="101">
        <v>250</v>
      </c>
      <c r="AG20" s="73">
        <f t="shared" si="5"/>
        <v>278</v>
      </c>
      <c r="AH20" s="8"/>
      <c r="AI20" s="102" t="s">
        <v>72</v>
      </c>
      <c r="AJ20" s="103">
        <v>1137</v>
      </c>
      <c r="AK20" s="104">
        <f t="shared" si="8"/>
        <v>2.272318484321602</v>
      </c>
      <c r="AL20" s="103">
        <v>1837</v>
      </c>
      <c r="AM20" s="104">
        <f t="shared" si="9"/>
        <v>2.7669413022849483</v>
      </c>
      <c r="AN20" s="83">
        <f t="shared" si="6"/>
        <v>2976.2723184843217</v>
      </c>
      <c r="AO20" s="80">
        <f t="shared" si="10"/>
        <v>2.554126320270082</v>
      </c>
      <c r="AP20" s="8"/>
      <c r="AQ20" s="165"/>
      <c r="AR20" s="166" t="s">
        <v>188</v>
      </c>
      <c r="AS20" s="167"/>
      <c r="AT20" s="168">
        <v>4959</v>
      </c>
      <c r="AU20" s="164">
        <v>5619</v>
      </c>
      <c r="AV20" s="169">
        <v>10578</v>
      </c>
      <c r="AW20" s="7"/>
      <c r="BD20" s="40"/>
      <c r="BE20" s="165"/>
      <c r="BF20" s="188"/>
      <c r="BG20" s="189" t="s">
        <v>19</v>
      </c>
      <c r="BH20" s="190">
        <v>2</v>
      </c>
      <c r="BI20" s="186">
        <v>24</v>
      </c>
      <c r="BJ20" s="187">
        <v>26</v>
      </c>
      <c r="BK20" s="8"/>
      <c r="BL20" s="165"/>
      <c r="BM20" s="176" t="s">
        <v>189</v>
      </c>
      <c r="BN20" s="177"/>
      <c r="BO20" s="163">
        <v>2754</v>
      </c>
      <c r="BP20" s="164">
        <v>5717</v>
      </c>
      <c r="BQ20" s="169">
        <v>8471</v>
      </c>
      <c r="BR20" s="8"/>
      <c r="BS20" s="165"/>
      <c r="BT20" s="188"/>
      <c r="BU20" s="189" t="s">
        <v>19</v>
      </c>
      <c r="BV20" s="190">
        <v>116</v>
      </c>
      <c r="BW20" s="186">
        <v>99</v>
      </c>
      <c r="BX20" s="187">
        <v>215</v>
      </c>
      <c r="BY20" s="8"/>
      <c r="BZ20" s="165"/>
      <c r="CA20" s="188"/>
      <c r="CB20" s="189" t="s">
        <v>58</v>
      </c>
      <c r="CC20" s="190">
        <v>0</v>
      </c>
      <c r="CD20" s="186">
        <v>1</v>
      </c>
      <c r="CE20" s="187">
        <v>1</v>
      </c>
      <c r="CF20" s="7"/>
    </row>
    <row r="21" spans="5:84" ht="15" customHeight="1">
      <c r="E21" s="40"/>
      <c r="F21" s="21" t="s">
        <v>11</v>
      </c>
      <c r="G21" s="22" t="s">
        <v>2</v>
      </c>
      <c r="H21" s="23">
        <v>23139</v>
      </c>
      <c r="I21" s="24">
        <v>20852.00000000006</v>
      </c>
      <c r="J21" s="25">
        <f t="shared" si="1"/>
        <v>43991.00000000006</v>
      </c>
      <c r="K21" s="8"/>
      <c r="L21" s="47"/>
      <c r="M21" s="47" t="s">
        <v>125</v>
      </c>
      <c r="N21" s="28">
        <v>19</v>
      </c>
      <c r="O21" s="29">
        <v>12</v>
      </c>
      <c r="P21" s="30">
        <f t="shared" si="2"/>
        <v>31</v>
      </c>
      <c r="Q21" s="7"/>
      <c r="AB21" s="40"/>
      <c r="AC21" s="99"/>
      <c r="AD21" s="98" t="s">
        <v>10</v>
      </c>
      <c r="AE21" s="100">
        <v>2754</v>
      </c>
      <c r="AF21" s="101">
        <v>5716.999999999992</v>
      </c>
      <c r="AG21" s="73">
        <f t="shared" si="5"/>
        <v>8470.999999999993</v>
      </c>
      <c r="AH21" s="8"/>
      <c r="AI21" s="102" t="s">
        <v>29</v>
      </c>
      <c r="AJ21" s="103">
        <v>1409</v>
      </c>
      <c r="AK21" s="104">
        <f t="shared" si="8"/>
        <v>2.8159162219957232</v>
      </c>
      <c r="AL21" s="103">
        <v>1520</v>
      </c>
      <c r="AM21" s="104">
        <f t="shared" si="9"/>
        <v>2.28946694582097</v>
      </c>
      <c r="AN21" s="83">
        <f t="shared" si="6"/>
        <v>2931.8159162219954</v>
      </c>
      <c r="AO21" s="80">
        <f t="shared" si="10"/>
        <v>2.515975487627004</v>
      </c>
      <c r="AP21" s="8"/>
      <c r="AQ21" s="165"/>
      <c r="AR21" s="166" t="s">
        <v>15</v>
      </c>
      <c r="AS21" s="178" t="s">
        <v>30</v>
      </c>
      <c r="AT21" s="168">
        <v>846</v>
      </c>
      <c r="AU21" s="164">
        <v>644.0000000000006</v>
      </c>
      <c r="AV21" s="169">
        <v>1490</v>
      </c>
      <c r="AW21" s="7"/>
      <c r="BD21" s="40"/>
      <c r="BE21" s="165"/>
      <c r="BF21" s="188"/>
      <c r="BG21" s="189" t="s">
        <v>48</v>
      </c>
      <c r="BH21" s="190">
        <v>3</v>
      </c>
      <c r="BI21" s="186">
        <v>19</v>
      </c>
      <c r="BJ21" s="187">
        <v>22</v>
      </c>
      <c r="BK21" s="8"/>
      <c r="BL21" s="165"/>
      <c r="BM21" s="176" t="s">
        <v>16</v>
      </c>
      <c r="BN21" s="162" t="s">
        <v>33</v>
      </c>
      <c r="BO21" s="163">
        <v>1</v>
      </c>
      <c r="BP21" s="164">
        <v>0</v>
      </c>
      <c r="BQ21" s="169">
        <v>1</v>
      </c>
      <c r="BR21" s="8"/>
      <c r="BS21" s="165"/>
      <c r="BT21" s="188"/>
      <c r="BU21" s="189" t="s">
        <v>30</v>
      </c>
      <c r="BV21" s="190">
        <v>121</v>
      </c>
      <c r="BW21" s="186">
        <v>80</v>
      </c>
      <c r="BX21" s="187">
        <v>201</v>
      </c>
      <c r="BY21" s="8"/>
      <c r="BZ21" s="165"/>
      <c r="CA21" s="188"/>
      <c r="CB21" s="189" t="s">
        <v>69</v>
      </c>
      <c r="CC21" s="190">
        <v>0</v>
      </c>
      <c r="CD21" s="186">
        <v>1</v>
      </c>
      <c r="CE21" s="187">
        <v>1</v>
      </c>
      <c r="CF21" s="7"/>
    </row>
    <row r="22" spans="5:84" ht="15" customHeight="1">
      <c r="E22" s="40"/>
      <c r="F22" s="26"/>
      <c r="G22" s="27" t="s">
        <v>4</v>
      </c>
      <c r="H22" s="28">
        <v>2182</v>
      </c>
      <c r="I22" s="29">
        <v>6863.999999999994</v>
      </c>
      <c r="J22" s="30">
        <f t="shared" si="1"/>
        <v>9045.999999999993</v>
      </c>
      <c r="K22" s="8"/>
      <c r="L22" s="47"/>
      <c r="M22" s="47" t="s">
        <v>92</v>
      </c>
      <c r="N22" s="28">
        <v>13</v>
      </c>
      <c r="O22" s="29">
        <v>17</v>
      </c>
      <c r="P22" s="30">
        <f t="shared" si="2"/>
        <v>30</v>
      </c>
      <c r="Q22" s="7"/>
      <c r="AB22" s="40"/>
      <c r="AC22" s="99"/>
      <c r="AD22" s="98" t="s">
        <v>11</v>
      </c>
      <c r="AE22" s="100">
        <v>636</v>
      </c>
      <c r="AF22" s="101">
        <v>488.0000000000005</v>
      </c>
      <c r="AG22" s="73">
        <f t="shared" si="5"/>
        <v>1124.0000000000005</v>
      </c>
      <c r="AH22" s="8"/>
      <c r="AI22" s="102" t="s">
        <v>71</v>
      </c>
      <c r="AJ22" s="103">
        <v>1439</v>
      </c>
      <c r="AK22" s="104">
        <f t="shared" si="8"/>
        <v>2.8758718548274276</v>
      </c>
      <c r="AL22" s="103">
        <v>1467</v>
      </c>
      <c r="AM22" s="104">
        <f t="shared" si="9"/>
        <v>2.209636848368002</v>
      </c>
      <c r="AN22" s="83">
        <f t="shared" si="6"/>
        <v>2908.8758718548274</v>
      </c>
      <c r="AO22" s="80">
        <f t="shared" si="10"/>
        <v>2.4962891938888743</v>
      </c>
      <c r="AP22" s="8"/>
      <c r="AQ22" s="165"/>
      <c r="AR22" s="183"/>
      <c r="AS22" s="184" t="s">
        <v>23</v>
      </c>
      <c r="AT22" s="185">
        <v>434</v>
      </c>
      <c r="AU22" s="186">
        <v>440</v>
      </c>
      <c r="AV22" s="187">
        <v>874</v>
      </c>
      <c r="AW22" s="7"/>
      <c r="BD22" s="40"/>
      <c r="BE22" s="165"/>
      <c r="BF22" s="188"/>
      <c r="BG22" s="189" t="s">
        <v>52</v>
      </c>
      <c r="BH22" s="190">
        <v>2</v>
      </c>
      <c r="BI22" s="186">
        <v>12</v>
      </c>
      <c r="BJ22" s="187">
        <v>14</v>
      </c>
      <c r="BK22" s="8"/>
      <c r="BL22" s="165"/>
      <c r="BM22" s="188"/>
      <c r="BN22" s="189" t="s">
        <v>43</v>
      </c>
      <c r="BO22" s="190">
        <v>1</v>
      </c>
      <c r="BP22" s="186">
        <v>0</v>
      </c>
      <c r="BQ22" s="187">
        <v>1</v>
      </c>
      <c r="BR22" s="8"/>
      <c r="BS22" s="165"/>
      <c r="BT22" s="188"/>
      <c r="BU22" s="189" t="s">
        <v>48</v>
      </c>
      <c r="BV22" s="190">
        <v>66</v>
      </c>
      <c r="BW22" s="186">
        <v>41</v>
      </c>
      <c r="BX22" s="187">
        <v>107</v>
      </c>
      <c r="BY22" s="8"/>
      <c r="BZ22" s="165"/>
      <c r="CA22" s="176" t="s">
        <v>190</v>
      </c>
      <c r="CB22" s="177"/>
      <c r="CC22" s="163">
        <v>2</v>
      </c>
      <c r="CD22" s="164">
        <v>2</v>
      </c>
      <c r="CE22" s="169">
        <v>4</v>
      </c>
      <c r="CF22" s="7"/>
    </row>
    <row r="23" spans="5:84" ht="15" customHeight="1" thickBot="1">
      <c r="E23" s="40"/>
      <c r="F23" s="26"/>
      <c r="G23" s="27" t="s">
        <v>5</v>
      </c>
      <c r="H23" s="28">
        <v>1579</v>
      </c>
      <c r="I23" s="29">
        <v>1806</v>
      </c>
      <c r="J23" s="30">
        <f t="shared" si="1"/>
        <v>3385</v>
      </c>
      <c r="K23" s="8"/>
      <c r="L23" s="47"/>
      <c r="M23" s="47" t="s">
        <v>121</v>
      </c>
      <c r="N23" s="28">
        <v>25</v>
      </c>
      <c r="O23" s="29">
        <v>5</v>
      </c>
      <c r="P23" s="30">
        <f t="shared" si="2"/>
        <v>30</v>
      </c>
      <c r="Q23" s="7"/>
      <c r="AB23" s="40"/>
      <c r="AC23" s="105"/>
      <c r="AD23" s="106" t="s">
        <v>12</v>
      </c>
      <c r="AE23" s="107">
        <v>1</v>
      </c>
      <c r="AF23" s="108">
        <v>3</v>
      </c>
      <c r="AG23" s="75">
        <f t="shared" si="5"/>
        <v>4</v>
      </c>
      <c r="AH23" s="8"/>
      <c r="AI23" s="102" t="s">
        <v>184</v>
      </c>
      <c r="AJ23" s="103">
        <v>1118</v>
      </c>
      <c r="AK23" s="104">
        <f t="shared" si="8"/>
        <v>2.2343465835281893</v>
      </c>
      <c r="AL23" s="103">
        <v>1666</v>
      </c>
      <c r="AM23" s="104">
        <f t="shared" si="9"/>
        <v>2.509376270880089</v>
      </c>
      <c r="AN23" s="83">
        <v>2784</v>
      </c>
      <c r="AO23" s="80">
        <f t="shared" si="10"/>
        <v>2.389125360428395</v>
      </c>
      <c r="AP23" s="8"/>
      <c r="AQ23" s="165"/>
      <c r="AR23" s="183"/>
      <c r="AS23" s="184" t="s">
        <v>48</v>
      </c>
      <c r="AT23" s="185">
        <v>421</v>
      </c>
      <c r="AU23" s="186">
        <v>267</v>
      </c>
      <c r="AV23" s="187">
        <v>688</v>
      </c>
      <c r="AW23" s="7"/>
      <c r="BD23" s="40"/>
      <c r="BE23" s="165"/>
      <c r="BF23" s="176" t="s">
        <v>189</v>
      </c>
      <c r="BG23" s="177"/>
      <c r="BH23" s="163">
        <v>28</v>
      </c>
      <c r="BI23" s="164">
        <v>250</v>
      </c>
      <c r="BJ23" s="169">
        <v>278</v>
      </c>
      <c r="BK23" s="8"/>
      <c r="BL23" s="165"/>
      <c r="BM23" s="188"/>
      <c r="BN23" s="189" t="s">
        <v>60</v>
      </c>
      <c r="BO23" s="190">
        <v>0</v>
      </c>
      <c r="BP23" s="186">
        <v>1</v>
      </c>
      <c r="BQ23" s="187">
        <v>1</v>
      </c>
      <c r="BR23" s="8"/>
      <c r="BS23" s="165"/>
      <c r="BT23" s="188"/>
      <c r="BU23" s="189" t="s">
        <v>52</v>
      </c>
      <c r="BV23" s="190">
        <v>25</v>
      </c>
      <c r="BW23" s="186">
        <v>13</v>
      </c>
      <c r="BX23" s="187">
        <v>38</v>
      </c>
      <c r="BY23" s="8"/>
      <c r="BZ23" s="165"/>
      <c r="CA23" s="176" t="s">
        <v>17</v>
      </c>
      <c r="CB23" s="162" t="s">
        <v>63</v>
      </c>
      <c r="CC23" s="163">
        <v>293</v>
      </c>
      <c r="CD23" s="164">
        <v>853</v>
      </c>
      <c r="CE23" s="169">
        <v>1146</v>
      </c>
      <c r="CF23" s="7"/>
    </row>
    <row r="24" spans="5:84" ht="15" customHeight="1" thickBot="1">
      <c r="E24" s="40"/>
      <c r="F24" s="26"/>
      <c r="G24" s="27" t="s">
        <v>0</v>
      </c>
      <c r="H24" s="28">
        <v>432</v>
      </c>
      <c r="I24" s="29">
        <v>292</v>
      </c>
      <c r="J24" s="30">
        <f t="shared" si="1"/>
        <v>724</v>
      </c>
      <c r="K24" s="8"/>
      <c r="L24" s="47"/>
      <c r="M24" s="47" t="s">
        <v>127</v>
      </c>
      <c r="N24" s="28">
        <v>17</v>
      </c>
      <c r="O24" s="29">
        <v>13</v>
      </c>
      <c r="P24" s="30">
        <f t="shared" si="2"/>
        <v>30</v>
      </c>
      <c r="Q24" s="7"/>
      <c r="AB24" s="40"/>
      <c r="AC24" s="130" t="s">
        <v>180</v>
      </c>
      <c r="AD24" s="131"/>
      <c r="AE24" s="109">
        <f>SUM(AE18:AE23)</f>
        <v>5830</v>
      </c>
      <c r="AF24" s="52">
        <f>SUM(AF18:AF23)</f>
        <v>8586.999999999993</v>
      </c>
      <c r="AG24" s="36">
        <f t="shared" si="5"/>
        <v>14416.999999999993</v>
      </c>
      <c r="AH24" s="8"/>
      <c r="AI24" s="102" t="s">
        <v>35</v>
      </c>
      <c r="AJ24" s="103">
        <v>1266</v>
      </c>
      <c r="AK24" s="104">
        <f t="shared" si="8"/>
        <v>2.530127705497932</v>
      </c>
      <c r="AL24" s="103">
        <v>1430</v>
      </c>
      <c r="AM24" s="104">
        <f t="shared" si="9"/>
        <v>2.153906402976307</v>
      </c>
      <c r="AN24" s="83">
        <f aca="true" t="shared" si="11" ref="AN24:AN61">SUM(AJ24:AL24)</f>
        <v>2698.5301277054978</v>
      </c>
      <c r="AO24" s="80">
        <f t="shared" si="10"/>
        <v>2.3157782916599423</v>
      </c>
      <c r="AP24" s="8"/>
      <c r="AQ24" s="165"/>
      <c r="AR24" s="183"/>
      <c r="AS24" s="184" t="s">
        <v>19</v>
      </c>
      <c r="AT24" s="185">
        <v>306</v>
      </c>
      <c r="AU24" s="186">
        <v>324</v>
      </c>
      <c r="AV24" s="187">
        <v>630</v>
      </c>
      <c r="AW24" s="7"/>
      <c r="BD24" s="40"/>
      <c r="BE24" s="165"/>
      <c r="BF24" s="176" t="s">
        <v>16</v>
      </c>
      <c r="BG24" s="162" t="s">
        <v>33</v>
      </c>
      <c r="BH24" s="163">
        <v>257</v>
      </c>
      <c r="BI24" s="164">
        <v>1020</v>
      </c>
      <c r="BJ24" s="169">
        <v>1277</v>
      </c>
      <c r="BK24" s="8"/>
      <c r="BL24" s="165"/>
      <c r="BM24" s="176" t="s">
        <v>190</v>
      </c>
      <c r="BN24" s="177"/>
      <c r="BO24" s="163">
        <v>2</v>
      </c>
      <c r="BP24" s="164">
        <v>1</v>
      </c>
      <c r="BQ24" s="169">
        <v>3</v>
      </c>
      <c r="BR24" s="8"/>
      <c r="BS24" s="165"/>
      <c r="BT24" s="176" t="s">
        <v>189</v>
      </c>
      <c r="BU24" s="177"/>
      <c r="BV24" s="163">
        <v>636</v>
      </c>
      <c r="BW24" s="164">
        <v>488</v>
      </c>
      <c r="BX24" s="169">
        <v>1124</v>
      </c>
      <c r="BY24" s="8"/>
      <c r="BZ24" s="165"/>
      <c r="CA24" s="188"/>
      <c r="CB24" s="189" t="s">
        <v>53</v>
      </c>
      <c r="CC24" s="190">
        <v>221</v>
      </c>
      <c r="CD24" s="186">
        <v>791.9999999999993</v>
      </c>
      <c r="CE24" s="187">
        <v>1013</v>
      </c>
      <c r="CF24" s="7"/>
    </row>
    <row r="25" spans="5:84" ht="15" customHeight="1" thickBot="1">
      <c r="E25" s="40"/>
      <c r="F25" s="31"/>
      <c r="G25" s="32" t="s">
        <v>3</v>
      </c>
      <c r="H25" s="11">
        <v>11</v>
      </c>
      <c r="I25" s="12">
        <v>1</v>
      </c>
      <c r="J25" s="13">
        <f t="shared" si="1"/>
        <v>12</v>
      </c>
      <c r="K25" s="8"/>
      <c r="L25" s="47"/>
      <c r="M25" s="47" t="s">
        <v>99</v>
      </c>
      <c r="N25" s="28">
        <v>11</v>
      </c>
      <c r="O25" s="29">
        <v>7</v>
      </c>
      <c r="P25" s="30">
        <f t="shared" si="2"/>
        <v>18</v>
      </c>
      <c r="Q25" s="7"/>
      <c r="AB25" s="40"/>
      <c r="AC25" s="91" t="s">
        <v>16</v>
      </c>
      <c r="AD25" s="92" t="s">
        <v>7</v>
      </c>
      <c r="AE25" s="93">
        <v>3852.0000000000064</v>
      </c>
      <c r="AF25" s="94">
        <v>5228</v>
      </c>
      <c r="AG25" s="72">
        <f t="shared" si="5"/>
        <v>9080.000000000007</v>
      </c>
      <c r="AH25" s="8"/>
      <c r="AI25" s="102" t="s">
        <v>66</v>
      </c>
      <c r="AJ25" s="103">
        <v>1114</v>
      </c>
      <c r="AK25" s="104">
        <f t="shared" si="8"/>
        <v>2.2263524991506287</v>
      </c>
      <c r="AL25" s="103">
        <v>1487</v>
      </c>
      <c r="AM25" s="104">
        <f t="shared" si="9"/>
        <v>2.2397614134445933</v>
      </c>
      <c r="AN25" s="83">
        <f t="shared" si="11"/>
        <v>2603.2263524991504</v>
      </c>
      <c r="AO25" s="80">
        <f t="shared" si="10"/>
        <v>2.2339921327913896</v>
      </c>
      <c r="AP25" s="8"/>
      <c r="AQ25" s="165"/>
      <c r="AR25" s="183"/>
      <c r="AS25" s="184" t="s">
        <v>36</v>
      </c>
      <c r="AT25" s="185">
        <v>253</v>
      </c>
      <c r="AU25" s="186">
        <v>212</v>
      </c>
      <c r="AV25" s="187">
        <v>465</v>
      </c>
      <c r="AW25" s="7"/>
      <c r="BD25" s="40"/>
      <c r="BE25" s="165"/>
      <c r="BF25" s="188"/>
      <c r="BG25" s="189" t="s">
        <v>43</v>
      </c>
      <c r="BH25" s="190">
        <v>207</v>
      </c>
      <c r="BI25" s="186">
        <v>543</v>
      </c>
      <c r="BJ25" s="187">
        <v>750</v>
      </c>
      <c r="BK25" s="8"/>
      <c r="BL25" s="165"/>
      <c r="BM25" s="176" t="s">
        <v>17</v>
      </c>
      <c r="BN25" s="162" t="s">
        <v>53</v>
      </c>
      <c r="BO25" s="163">
        <v>2</v>
      </c>
      <c r="BP25" s="164">
        <v>0</v>
      </c>
      <c r="BQ25" s="169">
        <v>2</v>
      </c>
      <c r="BR25" s="8"/>
      <c r="BS25" s="165"/>
      <c r="BT25" s="176" t="s">
        <v>16</v>
      </c>
      <c r="BU25" s="162" t="s">
        <v>60</v>
      </c>
      <c r="BV25" s="163">
        <v>1238</v>
      </c>
      <c r="BW25" s="164">
        <v>1385</v>
      </c>
      <c r="BX25" s="169">
        <v>2623</v>
      </c>
      <c r="BY25" s="8"/>
      <c r="BZ25" s="165"/>
      <c r="CA25" s="188"/>
      <c r="CB25" s="189" t="s">
        <v>41</v>
      </c>
      <c r="CC25" s="190">
        <v>261</v>
      </c>
      <c r="CD25" s="186">
        <v>622</v>
      </c>
      <c r="CE25" s="187">
        <v>883</v>
      </c>
      <c r="CF25" s="7"/>
    </row>
    <row r="26" spans="5:84" ht="15" customHeight="1" thickBot="1">
      <c r="E26" s="40"/>
      <c r="F26" s="37" t="s">
        <v>89</v>
      </c>
      <c r="G26" s="38"/>
      <c r="H26" s="34">
        <f>SUM(H21:H25)</f>
        <v>27343</v>
      </c>
      <c r="I26" s="35">
        <f>SUM(I21:I25)</f>
        <v>29815.00000000005</v>
      </c>
      <c r="J26" s="36">
        <f t="shared" si="1"/>
        <v>57158.00000000005</v>
      </c>
      <c r="K26" s="8"/>
      <c r="L26" s="47"/>
      <c r="M26" s="47" t="s">
        <v>113</v>
      </c>
      <c r="N26" s="28">
        <v>8</v>
      </c>
      <c r="O26" s="29">
        <v>10</v>
      </c>
      <c r="P26" s="30">
        <f t="shared" si="2"/>
        <v>18</v>
      </c>
      <c r="Q26" s="7"/>
      <c r="AB26" s="40"/>
      <c r="AC26" s="99"/>
      <c r="AD26" s="98" t="s">
        <v>9</v>
      </c>
      <c r="AE26" s="100">
        <v>1055</v>
      </c>
      <c r="AF26" s="101">
        <v>3673</v>
      </c>
      <c r="AG26" s="73">
        <f t="shared" si="5"/>
        <v>4728</v>
      </c>
      <c r="AH26" s="8"/>
      <c r="AI26" s="102" t="s">
        <v>58</v>
      </c>
      <c r="AJ26" s="103">
        <v>966.0000000000009</v>
      </c>
      <c r="AK26" s="104">
        <f t="shared" si="8"/>
        <v>1.930571377180888</v>
      </c>
      <c r="AL26" s="103">
        <v>1627</v>
      </c>
      <c r="AM26" s="104">
        <f t="shared" si="9"/>
        <v>2.450633368980735</v>
      </c>
      <c r="AN26" s="83">
        <f t="shared" si="11"/>
        <v>2594.930571377182</v>
      </c>
      <c r="AO26" s="80">
        <f t="shared" si="10"/>
        <v>2.2268730016624176</v>
      </c>
      <c r="AP26" s="8"/>
      <c r="AQ26" s="165"/>
      <c r="AR26" s="183"/>
      <c r="AS26" s="184" t="s">
        <v>52</v>
      </c>
      <c r="AT26" s="185">
        <v>150</v>
      </c>
      <c r="AU26" s="186">
        <v>229</v>
      </c>
      <c r="AV26" s="187">
        <v>379</v>
      </c>
      <c r="AW26" s="7"/>
      <c r="BD26" s="40"/>
      <c r="BE26" s="165"/>
      <c r="BF26" s="188"/>
      <c r="BG26" s="189" t="s">
        <v>58</v>
      </c>
      <c r="BH26" s="190">
        <v>108</v>
      </c>
      <c r="BI26" s="186">
        <v>621</v>
      </c>
      <c r="BJ26" s="187">
        <v>729</v>
      </c>
      <c r="BK26" s="8"/>
      <c r="BL26" s="165"/>
      <c r="BM26" s="188"/>
      <c r="BN26" s="189" t="s">
        <v>72</v>
      </c>
      <c r="BO26" s="190">
        <v>0</v>
      </c>
      <c r="BP26" s="186">
        <v>1</v>
      </c>
      <c r="BQ26" s="187">
        <v>1</v>
      </c>
      <c r="BR26" s="8"/>
      <c r="BS26" s="165"/>
      <c r="BT26" s="188"/>
      <c r="BU26" s="189" t="s">
        <v>55</v>
      </c>
      <c r="BV26" s="190">
        <v>1169</v>
      </c>
      <c r="BW26" s="186">
        <v>889.9999999999994</v>
      </c>
      <c r="BX26" s="187">
        <v>2059</v>
      </c>
      <c r="BY26" s="8"/>
      <c r="BZ26" s="165"/>
      <c r="CA26" s="188"/>
      <c r="CB26" s="189" t="s">
        <v>27</v>
      </c>
      <c r="CC26" s="190">
        <v>137</v>
      </c>
      <c r="CD26" s="186">
        <v>535</v>
      </c>
      <c r="CE26" s="187">
        <v>672</v>
      </c>
      <c r="CF26" s="7"/>
    </row>
    <row r="27" spans="5:84" ht="15" customHeight="1">
      <c r="E27" s="40"/>
      <c r="F27" s="21" t="s">
        <v>12</v>
      </c>
      <c r="G27" s="22" t="s">
        <v>4</v>
      </c>
      <c r="H27" s="23">
        <v>3262</v>
      </c>
      <c r="I27" s="24">
        <v>12467</v>
      </c>
      <c r="J27" s="25">
        <f t="shared" si="1"/>
        <v>15729</v>
      </c>
      <c r="K27" s="8"/>
      <c r="L27" s="47"/>
      <c r="M27" s="47" t="s">
        <v>91</v>
      </c>
      <c r="N27" s="28">
        <v>10</v>
      </c>
      <c r="O27" s="29">
        <v>6</v>
      </c>
      <c r="P27" s="30">
        <f t="shared" si="2"/>
        <v>16</v>
      </c>
      <c r="Q27" s="7"/>
      <c r="AB27" s="40"/>
      <c r="AC27" s="99"/>
      <c r="AD27" s="98" t="s">
        <v>10</v>
      </c>
      <c r="AE27" s="100">
        <v>2</v>
      </c>
      <c r="AF27" s="101">
        <v>1</v>
      </c>
      <c r="AG27" s="73">
        <f t="shared" si="5"/>
        <v>3</v>
      </c>
      <c r="AH27" s="8"/>
      <c r="AI27" s="102" t="s">
        <v>43</v>
      </c>
      <c r="AJ27" s="103">
        <v>1029</v>
      </c>
      <c r="AK27" s="104">
        <f t="shared" si="8"/>
        <v>2.0564782061274656</v>
      </c>
      <c r="AL27" s="103">
        <v>1558</v>
      </c>
      <c r="AM27" s="104">
        <f t="shared" si="9"/>
        <v>2.346703619466494</v>
      </c>
      <c r="AN27" s="83">
        <f t="shared" si="11"/>
        <v>2589.0564782061274</v>
      </c>
      <c r="AO27" s="80">
        <f t="shared" si="10"/>
        <v>2.221832073155059</v>
      </c>
      <c r="AP27" s="8"/>
      <c r="AQ27" s="165"/>
      <c r="AR27" s="183"/>
      <c r="AS27" s="184" t="s">
        <v>61</v>
      </c>
      <c r="AT27" s="185">
        <v>0</v>
      </c>
      <c r="AU27" s="186">
        <v>11</v>
      </c>
      <c r="AV27" s="187">
        <v>11</v>
      </c>
      <c r="AW27" s="7"/>
      <c r="BD27" s="40"/>
      <c r="BE27" s="165"/>
      <c r="BF27" s="188"/>
      <c r="BG27" s="189" t="s">
        <v>65</v>
      </c>
      <c r="BH27" s="190">
        <v>134</v>
      </c>
      <c r="BI27" s="186">
        <v>528</v>
      </c>
      <c r="BJ27" s="187">
        <v>662</v>
      </c>
      <c r="BK27" s="8"/>
      <c r="BL27" s="165"/>
      <c r="BM27" s="176" t="s">
        <v>191</v>
      </c>
      <c r="BN27" s="177"/>
      <c r="BO27" s="163">
        <v>2</v>
      </c>
      <c r="BP27" s="164">
        <v>1</v>
      </c>
      <c r="BQ27" s="169">
        <v>3</v>
      </c>
      <c r="BR27" s="8"/>
      <c r="BS27" s="165"/>
      <c r="BT27" s="188"/>
      <c r="BU27" s="189" t="s">
        <v>33</v>
      </c>
      <c r="BV27" s="190">
        <v>989</v>
      </c>
      <c r="BW27" s="186">
        <v>819</v>
      </c>
      <c r="BX27" s="187">
        <v>1808</v>
      </c>
      <c r="BY27" s="8"/>
      <c r="BZ27" s="165"/>
      <c r="CA27" s="188"/>
      <c r="CB27" s="189" t="s">
        <v>68</v>
      </c>
      <c r="CC27" s="190">
        <v>198</v>
      </c>
      <c r="CD27" s="186">
        <v>404</v>
      </c>
      <c r="CE27" s="187">
        <v>602</v>
      </c>
      <c r="CF27" s="7"/>
    </row>
    <row r="28" spans="5:84" ht="15" customHeight="1">
      <c r="E28" s="40"/>
      <c r="F28" s="26"/>
      <c r="G28" s="27" t="s">
        <v>2</v>
      </c>
      <c r="H28" s="28">
        <v>3613</v>
      </c>
      <c r="I28" s="29">
        <v>9629</v>
      </c>
      <c r="J28" s="30">
        <f t="shared" si="1"/>
        <v>13242</v>
      </c>
      <c r="K28" s="8"/>
      <c r="L28" s="47"/>
      <c r="M28" s="47" t="s">
        <v>112</v>
      </c>
      <c r="N28" s="28">
        <v>7</v>
      </c>
      <c r="O28" s="29">
        <v>8</v>
      </c>
      <c r="P28" s="30">
        <f t="shared" si="2"/>
        <v>15</v>
      </c>
      <c r="Q28" s="7"/>
      <c r="AB28" s="40"/>
      <c r="AC28" s="99"/>
      <c r="AD28" s="98" t="s">
        <v>11</v>
      </c>
      <c r="AE28" s="100">
        <v>6928.999999999994</v>
      </c>
      <c r="AF28" s="101">
        <v>6293.999999999987</v>
      </c>
      <c r="AG28" s="73">
        <f t="shared" si="5"/>
        <v>13222.999999999982</v>
      </c>
      <c r="AH28" s="8"/>
      <c r="AI28" s="102" t="s">
        <v>53</v>
      </c>
      <c r="AJ28" s="103">
        <v>971.9999999999994</v>
      </c>
      <c r="AK28" s="104">
        <f t="shared" si="8"/>
        <v>1.942562503747226</v>
      </c>
      <c r="AL28" s="103">
        <v>1604</v>
      </c>
      <c r="AM28" s="104">
        <f t="shared" si="9"/>
        <v>2.4159901191426547</v>
      </c>
      <c r="AN28" s="83">
        <f t="shared" si="11"/>
        <v>2577.9425625037466</v>
      </c>
      <c r="AO28" s="80">
        <f t="shared" si="10"/>
        <v>2.21229452363702</v>
      </c>
      <c r="AP28" s="8"/>
      <c r="AQ28" s="165"/>
      <c r="AR28" s="183"/>
      <c r="AS28" s="184" t="s">
        <v>44</v>
      </c>
      <c r="AT28" s="185">
        <v>0</v>
      </c>
      <c r="AU28" s="186">
        <v>2</v>
      </c>
      <c r="AV28" s="187">
        <v>2</v>
      </c>
      <c r="AW28" s="7"/>
      <c r="BD28" s="40"/>
      <c r="BE28" s="165"/>
      <c r="BF28" s="188"/>
      <c r="BG28" s="189" t="s">
        <v>60</v>
      </c>
      <c r="BH28" s="190">
        <v>91</v>
      </c>
      <c r="BI28" s="186">
        <v>466</v>
      </c>
      <c r="BJ28" s="187">
        <v>557</v>
      </c>
      <c r="BK28" s="8"/>
      <c r="BL28" s="165"/>
      <c r="BM28" s="176" t="s">
        <v>18</v>
      </c>
      <c r="BN28" s="162" t="s">
        <v>34</v>
      </c>
      <c r="BO28" s="163">
        <v>1</v>
      </c>
      <c r="BP28" s="164">
        <v>0</v>
      </c>
      <c r="BQ28" s="169">
        <v>1</v>
      </c>
      <c r="BR28" s="8"/>
      <c r="BS28" s="165"/>
      <c r="BT28" s="188"/>
      <c r="BU28" s="189" t="s">
        <v>65</v>
      </c>
      <c r="BV28" s="190">
        <v>937</v>
      </c>
      <c r="BW28" s="186">
        <v>796</v>
      </c>
      <c r="BX28" s="187">
        <v>1733</v>
      </c>
      <c r="BY28" s="8"/>
      <c r="BZ28" s="165"/>
      <c r="CA28" s="188"/>
      <c r="CB28" s="189" t="s">
        <v>72</v>
      </c>
      <c r="CC28" s="190">
        <v>159</v>
      </c>
      <c r="CD28" s="186">
        <v>418</v>
      </c>
      <c r="CE28" s="187">
        <v>577</v>
      </c>
      <c r="CF28" s="7"/>
    </row>
    <row r="29" spans="5:84" ht="15" customHeight="1" thickBot="1">
      <c r="E29" s="40"/>
      <c r="F29" s="31"/>
      <c r="G29" s="32" t="s">
        <v>5</v>
      </c>
      <c r="H29" s="11">
        <v>5</v>
      </c>
      <c r="I29" s="12">
        <v>3</v>
      </c>
      <c r="J29" s="13">
        <f t="shared" si="1"/>
        <v>8</v>
      </c>
      <c r="K29" s="8"/>
      <c r="L29" s="47"/>
      <c r="M29" s="47" t="s">
        <v>96</v>
      </c>
      <c r="N29" s="28">
        <v>5</v>
      </c>
      <c r="O29" s="29">
        <v>6</v>
      </c>
      <c r="P29" s="30">
        <f t="shared" si="2"/>
        <v>11</v>
      </c>
      <c r="Q29" s="7"/>
      <c r="AB29" s="40"/>
      <c r="AC29" s="105"/>
      <c r="AD29" s="106" t="s">
        <v>12</v>
      </c>
      <c r="AE29" s="107">
        <v>2</v>
      </c>
      <c r="AF29" s="108">
        <v>2</v>
      </c>
      <c r="AG29" s="75">
        <f t="shared" si="5"/>
        <v>4</v>
      </c>
      <c r="AH29" s="8"/>
      <c r="AI29" s="102" t="s">
        <v>42</v>
      </c>
      <c r="AJ29" s="103">
        <v>1452</v>
      </c>
      <c r="AK29" s="104">
        <f t="shared" si="8"/>
        <v>2.9018526290545</v>
      </c>
      <c r="AL29" s="103">
        <v>1112</v>
      </c>
      <c r="AM29" s="104">
        <f t="shared" si="9"/>
        <v>1.6749258182584987</v>
      </c>
      <c r="AN29" s="83">
        <f t="shared" si="11"/>
        <v>2566.9018526290547</v>
      </c>
      <c r="AO29" s="80">
        <f t="shared" si="10"/>
        <v>2.2028197966403393</v>
      </c>
      <c r="AP29" s="8"/>
      <c r="AQ29" s="165"/>
      <c r="AR29" s="166" t="s">
        <v>189</v>
      </c>
      <c r="AS29" s="167"/>
      <c r="AT29" s="168">
        <v>2410</v>
      </c>
      <c r="AU29" s="164">
        <v>2129</v>
      </c>
      <c r="AV29" s="169">
        <v>4539</v>
      </c>
      <c r="AW29" s="7"/>
      <c r="BD29" s="40"/>
      <c r="BE29" s="165"/>
      <c r="BF29" s="188"/>
      <c r="BG29" s="189" t="s">
        <v>69</v>
      </c>
      <c r="BH29" s="190">
        <v>106</v>
      </c>
      <c r="BI29" s="186">
        <v>269</v>
      </c>
      <c r="BJ29" s="187">
        <v>375</v>
      </c>
      <c r="BK29" s="8"/>
      <c r="BL29" s="165"/>
      <c r="BM29" s="188"/>
      <c r="BN29" s="189" t="s">
        <v>57</v>
      </c>
      <c r="BO29" s="190">
        <v>0</v>
      </c>
      <c r="BP29" s="186">
        <v>1</v>
      </c>
      <c r="BQ29" s="187">
        <v>1</v>
      </c>
      <c r="BR29" s="8"/>
      <c r="BS29" s="165"/>
      <c r="BT29" s="188"/>
      <c r="BU29" s="189" t="s">
        <v>29</v>
      </c>
      <c r="BV29" s="190">
        <v>876</v>
      </c>
      <c r="BW29" s="186">
        <v>752</v>
      </c>
      <c r="BX29" s="187">
        <v>1628</v>
      </c>
      <c r="BY29" s="8"/>
      <c r="BZ29" s="165"/>
      <c r="CA29" s="188"/>
      <c r="CB29" s="189" t="s">
        <v>67</v>
      </c>
      <c r="CC29" s="190">
        <v>156</v>
      </c>
      <c r="CD29" s="186">
        <v>392</v>
      </c>
      <c r="CE29" s="187">
        <v>548</v>
      </c>
      <c r="CF29" s="7"/>
    </row>
    <row r="30" spans="5:84" ht="15" customHeight="1" thickBot="1">
      <c r="E30" s="40"/>
      <c r="F30" s="37" t="s">
        <v>90</v>
      </c>
      <c r="G30" s="38"/>
      <c r="H30" s="34">
        <f>SUM(H27:H29)</f>
        <v>6880</v>
      </c>
      <c r="I30" s="35">
        <f>SUM(I27:I29)</f>
        <v>22099</v>
      </c>
      <c r="J30" s="36">
        <f t="shared" si="1"/>
        <v>28979</v>
      </c>
      <c r="K30" s="8"/>
      <c r="L30" s="47"/>
      <c r="M30" s="47" t="s">
        <v>107</v>
      </c>
      <c r="N30" s="28">
        <v>7</v>
      </c>
      <c r="O30" s="29">
        <v>4</v>
      </c>
      <c r="P30" s="30">
        <f t="shared" si="2"/>
        <v>11</v>
      </c>
      <c r="Q30" s="7"/>
      <c r="AB30" s="40"/>
      <c r="AC30" s="130" t="s">
        <v>181</v>
      </c>
      <c r="AD30" s="131"/>
      <c r="AE30" s="109">
        <f>SUM(AE25:AE29)</f>
        <v>11840</v>
      </c>
      <c r="AF30" s="52">
        <f>SUM(AF25:AF29)</f>
        <v>15197.999999999987</v>
      </c>
      <c r="AG30" s="36">
        <f t="shared" si="5"/>
        <v>27037.999999999985</v>
      </c>
      <c r="AH30" s="8"/>
      <c r="AI30" s="102" t="s">
        <v>37</v>
      </c>
      <c r="AJ30" s="103">
        <v>1256</v>
      </c>
      <c r="AK30" s="104">
        <f t="shared" si="8"/>
        <v>2.51014249455403</v>
      </c>
      <c r="AL30" s="103">
        <v>1229</v>
      </c>
      <c r="AM30" s="104">
        <f t="shared" si="9"/>
        <v>1.8511545239565603</v>
      </c>
      <c r="AN30" s="83">
        <f t="shared" si="11"/>
        <v>2487.510142494554</v>
      </c>
      <c r="AO30" s="80">
        <f t="shared" si="10"/>
        <v>2.1346887808033728</v>
      </c>
      <c r="AP30" s="8"/>
      <c r="AQ30" s="165"/>
      <c r="AR30" s="166" t="s">
        <v>16</v>
      </c>
      <c r="AS30" s="178" t="s">
        <v>60</v>
      </c>
      <c r="AT30" s="168">
        <v>685.0000000000006</v>
      </c>
      <c r="AU30" s="164">
        <v>1211</v>
      </c>
      <c r="AV30" s="169">
        <v>1896</v>
      </c>
      <c r="AW30" s="7"/>
      <c r="BD30" s="40"/>
      <c r="BE30" s="165"/>
      <c r="BF30" s="188"/>
      <c r="BG30" s="189" t="s">
        <v>55</v>
      </c>
      <c r="BH30" s="190">
        <v>59</v>
      </c>
      <c r="BI30" s="186">
        <v>162</v>
      </c>
      <c r="BJ30" s="187">
        <v>221</v>
      </c>
      <c r="BK30" s="8"/>
      <c r="BL30" s="191"/>
      <c r="BM30" s="171" t="s">
        <v>192</v>
      </c>
      <c r="BN30" s="172"/>
      <c r="BO30" s="173">
        <v>1</v>
      </c>
      <c r="BP30" s="174">
        <v>1</v>
      </c>
      <c r="BQ30" s="175">
        <v>2</v>
      </c>
      <c r="BR30" s="8"/>
      <c r="BS30" s="165"/>
      <c r="BT30" s="188"/>
      <c r="BU30" s="189" t="s">
        <v>43</v>
      </c>
      <c r="BV30" s="190">
        <v>538</v>
      </c>
      <c r="BW30" s="186">
        <v>619</v>
      </c>
      <c r="BX30" s="187">
        <v>1157</v>
      </c>
      <c r="BY30" s="8"/>
      <c r="BZ30" s="165"/>
      <c r="CA30" s="188"/>
      <c r="CB30" s="189" t="s">
        <v>46</v>
      </c>
      <c r="CC30" s="190">
        <v>188</v>
      </c>
      <c r="CD30" s="186">
        <v>339</v>
      </c>
      <c r="CE30" s="187">
        <v>527</v>
      </c>
      <c r="CF30" s="7"/>
    </row>
    <row r="31" spans="5:84" ht="15" customHeight="1" thickBot="1">
      <c r="E31" s="40"/>
      <c r="F31" s="42" t="s">
        <v>78</v>
      </c>
      <c r="G31" s="43"/>
      <c r="H31" s="44">
        <f>H10+H13+H17+H20+H26+H30</f>
        <v>65317.99999999997</v>
      </c>
      <c r="I31" s="45">
        <f>I10+I13+I17+I20+I26+I30</f>
        <v>114172</v>
      </c>
      <c r="J31" s="36">
        <f>J10+J13+J17+J20+J26+J30</f>
        <v>179489.99999999997</v>
      </c>
      <c r="K31" s="8"/>
      <c r="L31" s="47"/>
      <c r="M31" s="47" t="s">
        <v>135</v>
      </c>
      <c r="N31" s="28">
        <v>5</v>
      </c>
      <c r="O31" s="29">
        <v>6</v>
      </c>
      <c r="P31" s="30">
        <f t="shared" si="2"/>
        <v>11</v>
      </c>
      <c r="Q31" s="7"/>
      <c r="AB31" s="40"/>
      <c r="AC31" s="91" t="s">
        <v>17</v>
      </c>
      <c r="AD31" s="92" t="s">
        <v>7</v>
      </c>
      <c r="AE31" s="93">
        <v>3808.999999999991</v>
      </c>
      <c r="AF31" s="94">
        <v>6346.000000000011</v>
      </c>
      <c r="AG31" s="72">
        <f t="shared" si="5"/>
        <v>10155.000000000002</v>
      </c>
      <c r="AH31" s="8"/>
      <c r="AI31" s="102" t="s">
        <v>34</v>
      </c>
      <c r="AJ31" s="103">
        <v>1135</v>
      </c>
      <c r="AK31" s="104">
        <f t="shared" si="8"/>
        <v>2.2683214421328217</v>
      </c>
      <c r="AL31" s="103">
        <v>1333</v>
      </c>
      <c r="AM31" s="104">
        <f t="shared" si="9"/>
        <v>2.0078022623548373</v>
      </c>
      <c r="AN31" s="83">
        <f t="shared" si="11"/>
        <v>2470.268321442133</v>
      </c>
      <c r="AO31" s="80">
        <f t="shared" si="10"/>
        <v>2.119892490596366</v>
      </c>
      <c r="AP31" s="8"/>
      <c r="AQ31" s="165"/>
      <c r="AR31" s="183"/>
      <c r="AS31" s="184" t="s">
        <v>55</v>
      </c>
      <c r="AT31" s="185">
        <v>804</v>
      </c>
      <c r="AU31" s="186">
        <v>858.0000000000008</v>
      </c>
      <c r="AV31" s="187">
        <v>1662</v>
      </c>
      <c r="AW31" s="7"/>
      <c r="BD31" s="40"/>
      <c r="BE31" s="165"/>
      <c r="BF31" s="188"/>
      <c r="BG31" s="189" t="s">
        <v>29</v>
      </c>
      <c r="BH31" s="190">
        <v>68</v>
      </c>
      <c r="BI31" s="186">
        <v>62</v>
      </c>
      <c r="BJ31" s="187">
        <v>130</v>
      </c>
      <c r="BK31" s="8"/>
      <c r="BL31" s="42" t="s">
        <v>88</v>
      </c>
      <c r="BM31" s="179"/>
      <c r="BN31" s="179"/>
      <c r="BO31" s="180">
        <v>2776</v>
      </c>
      <c r="BP31" s="181">
        <v>5747</v>
      </c>
      <c r="BQ31" s="182">
        <v>8523</v>
      </c>
      <c r="BR31" s="8"/>
      <c r="BS31" s="165"/>
      <c r="BT31" s="188"/>
      <c r="BU31" s="189" t="s">
        <v>58</v>
      </c>
      <c r="BV31" s="190">
        <v>537</v>
      </c>
      <c r="BW31" s="186">
        <v>519</v>
      </c>
      <c r="BX31" s="187">
        <v>1056</v>
      </c>
      <c r="BY31" s="8"/>
      <c r="BZ31" s="165"/>
      <c r="CA31" s="188"/>
      <c r="CB31" s="189" t="s">
        <v>39</v>
      </c>
      <c r="CC31" s="190">
        <v>129</v>
      </c>
      <c r="CD31" s="186">
        <v>168</v>
      </c>
      <c r="CE31" s="187">
        <v>297</v>
      </c>
      <c r="CF31" s="7"/>
    </row>
    <row r="32" spans="6:84" ht="15" customHeight="1">
      <c r="F32" s="39" t="s">
        <v>166</v>
      </c>
      <c r="G32" s="39"/>
      <c r="H32" s="39"/>
      <c r="I32" s="39"/>
      <c r="J32" s="39"/>
      <c r="K32" s="40"/>
      <c r="L32" s="47"/>
      <c r="M32" s="47" t="s">
        <v>123</v>
      </c>
      <c r="N32" s="28">
        <v>4</v>
      </c>
      <c r="O32" s="29">
        <v>4</v>
      </c>
      <c r="P32" s="30">
        <f t="shared" si="2"/>
        <v>8</v>
      </c>
      <c r="Q32" s="7"/>
      <c r="AB32" s="40"/>
      <c r="AC32" s="99"/>
      <c r="AD32" s="98" t="s">
        <v>9</v>
      </c>
      <c r="AE32" s="100">
        <v>162</v>
      </c>
      <c r="AF32" s="101">
        <v>648</v>
      </c>
      <c r="AG32" s="73">
        <f t="shared" si="5"/>
        <v>810</v>
      </c>
      <c r="AH32" s="8"/>
      <c r="AI32" s="102" t="s">
        <v>63</v>
      </c>
      <c r="AJ32" s="103">
        <v>927.0000000000006</v>
      </c>
      <c r="AK32" s="104">
        <f t="shared" si="8"/>
        <v>1.8526290544996715</v>
      </c>
      <c r="AL32" s="103">
        <v>1469</v>
      </c>
      <c r="AM32" s="104">
        <f t="shared" si="9"/>
        <v>2.2126493048756606</v>
      </c>
      <c r="AN32" s="83">
        <f t="shared" si="11"/>
        <v>2397.8526290545</v>
      </c>
      <c r="AO32" s="80">
        <f t="shared" si="10"/>
        <v>2.057748033995692</v>
      </c>
      <c r="AP32" s="8"/>
      <c r="AQ32" s="165"/>
      <c r="AR32" s="183"/>
      <c r="AS32" s="184" t="s">
        <v>33</v>
      </c>
      <c r="AT32" s="185">
        <v>575</v>
      </c>
      <c r="AU32" s="186">
        <v>646</v>
      </c>
      <c r="AV32" s="187">
        <v>1221</v>
      </c>
      <c r="AW32" s="7"/>
      <c r="BD32" s="40"/>
      <c r="BE32" s="165"/>
      <c r="BF32" s="188"/>
      <c r="BG32" s="189" t="s">
        <v>51</v>
      </c>
      <c r="BH32" s="190">
        <v>25</v>
      </c>
      <c r="BI32" s="186">
        <v>2</v>
      </c>
      <c r="BJ32" s="187">
        <v>27</v>
      </c>
      <c r="BK32" s="7"/>
      <c r="BL32" s="39"/>
      <c r="BM32" s="39"/>
      <c r="BN32" s="39"/>
      <c r="BO32" s="39"/>
      <c r="BP32" s="39"/>
      <c r="BQ32" s="39"/>
      <c r="BR32" s="40"/>
      <c r="BS32" s="165"/>
      <c r="BT32" s="188"/>
      <c r="BU32" s="189" t="s">
        <v>69</v>
      </c>
      <c r="BV32" s="190">
        <v>543</v>
      </c>
      <c r="BW32" s="186">
        <v>348</v>
      </c>
      <c r="BX32" s="187">
        <v>891</v>
      </c>
      <c r="BY32" s="8"/>
      <c r="BZ32" s="165"/>
      <c r="CA32" s="188"/>
      <c r="CB32" s="189" t="s">
        <v>28</v>
      </c>
      <c r="CC32" s="190">
        <v>77</v>
      </c>
      <c r="CD32" s="186">
        <v>195</v>
      </c>
      <c r="CE32" s="187">
        <v>272</v>
      </c>
      <c r="CF32" s="7"/>
    </row>
    <row r="33" spans="11:84" ht="15" customHeight="1">
      <c r="K33" s="40"/>
      <c r="L33" s="47"/>
      <c r="M33" s="47" t="s">
        <v>129</v>
      </c>
      <c r="N33" s="28" t="s">
        <v>1</v>
      </c>
      <c r="O33" s="29">
        <v>8</v>
      </c>
      <c r="P33" s="30">
        <f t="shared" si="2"/>
        <v>8</v>
      </c>
      <c r="Q33" s="7"/>
      <c r="AB33" s="40"/>
      <c r="AC33" s="99"/>
      <c r="AD33" s="98" t="s">
        <v>10</v>
      </c>
      <c r="AE33" s="100">
        <v>2</v>
      </c>
      <c r="AF33" s="101">
        <v>1</v>
      </c>
      <c r="AG33" s="73">
        <f t="shared" si="5"/>
        <v>3</v>
      </c>
      <c r="AH33" s="8"/>
      <c r="AI33" s="102" t="s">
        <v>31</v>
      </c>
      <c r="AJ33" s="103">
        <v>1081</v>
      </c>
      <c r="AK33" s="104">
        <f t="shared" si="8"/>
        <v>2.1604013030357536</v>
      </c>
      <c r="AL33" s="103">
        <v>1193</v>
      </c>
      <c r="AM33" s="104">
        <f t="shared" si="9"/>
        <v>1.7969303068186953</v>
      </c>
      <c r="AN33" s="83">
        <f t="shared" si="11"/>
        <v>2276.1604013030355</v>
      </c>
      <c r="AO33" s="80">
        <f t="shared" si="10"/>
        <v>1.9533162856163628</v>
      </c>
      <c r="AP33" s="8"/>
      <c r="AQ33" s="165"/>
      <c r="AR33" s="183"/>
      <c r="AS33" s="184" t="s">
        <v>29</v>
      </c>
      <c r="AT33" s="185">
        <v>464</v>
      </c>
      <c r="AU33" s="186">
        <v>706</v>
      </c>
      <c r="AV33" s="187">
        <v>1170</v>
      </c>
      <c r="AW33" s="7"/>
      <c r="BD33" s="40"/>
      <c r="BE33" s="165"/>
      <c r="BF33" s="176" t="s">
        <v>190</v>
      </c>
      <c r="BG33" s="177"/>
      <c r="BH33" s="163">
        <v>1055</v>
      </c>
      <c r="BI33" s="164">
        <v>3673</v>
      </c>
      <c r="BJ33" s="169">
        <v>4728</v>
      </c>
      <c r="BK33" s="7"/>
      <c r="BR33" s="40"/>
      <c r="BS33" s="165"/>
      <c r="BT33" s="188"/>
      <c r="BU33" s="189" t="s">
        <v>51</v>
      </c>
      <c r="BV33" s="190">
        <v>76</v>
      </c>
      <c r="BW33" s="186">
        <v>111</v>
      </c>
      <c r="BX33" s="187">
        <v>187</v>
      </c>
      <c r="BY33" s="8"/>
      <c r="BZ33" s="165"/>
      <c r="CA33" s="188"/>
      <c r="CB33" s="189" t="s">
        <v>70</v>
      </c>
      <c r="CC33" s="190">
        <v>60</v>
      </c>
      <c r="CD33" s="186">
        <v>119</v>
      </c>
      <c r="CE33" s="187">
        <v>179</v>
      </c>
      <c r="CF33" s="7"/>
    </row>
    <row r="34" spans="11:84" ht="15" customHeight="1">
      <c r="K34" s="40"/>
      <c r="L34" s="47"/>
      <c r="M34" s="47" t="s">
        <v>140</v>
      </c>
      <c r="N34" s="28">
        <v>3</v>
      </c>
      <c r="O34" s="29">
        <v>4</v>
      </c>
      <c r="P34" s="30">
        <f t="shared" si="2"/>
        <v>7</v>
      </c>
      <c r="Q34" s="7"/>
      <c r="AB34" s="40"/>
      <c r="AC34" s="99"/>
      <c r="AD34" s="98" t="s">
        <v>11</v>
      </c>
      <c r="AE34" s="100">
        <v>6118.999999999985</v>
      </c>
      <c r="AF34" s="101">
        <v>7261.000000000012</v>
      </c>
      <c r="AG34" s="73">
        <f t="shared" si="5"/>
        <v>13379.999999999996</v>
      </c>
      <c r="AH34" s="8"/>
      <c r="AI34" s="102" t="s">
        <v>19</v>
      </c>
      <c r="AJ34" s="103">
        <v>829</v>
      </c>
      <c r="AK34" s="104">
        <f t="shared" si="8"/>
        <v>1.6567739872494354</v>
      </c>
      <c r="AL34" s="103">
        <v>1442</v>
      </c>
      <c r="AM34" s="104">
        <f t="shared" si="9"/>
        <v>2.171981142022262</v>
      </c>
      <c r="AN34" s="83">
        <f t="shared" si="11"/>
        <v>2272.6567739872494</v>
      </c>
      <c r="AO34" s="80">
        <f t="shared" si="10"/>
        <v>1.9503096028312932</v>
      </c>
      <c r="AP34" s="8"/>
      <c r="AQ34" s="165"/>
      <c r="AR34" s="183"/>
      <c r="AS34" s="184" t="s">
        <v>58</v>
      </c>
      <c r="AT34" s="185">
        <v>321</v>
      </c>
      <c r="AU34" s="186">
        <v>486</v>
      </c>
      <c r="AV34" s="187">
        <v>807</v>
      </c>
      <c r="AW34" s="7"/>
      <c r="BD34" s="40"/>
      <c r="BE34" s="165"/>
      <c r="BF34" s="176" t="s">
        <v>17</v>
      </c>
      <c r="BG34" s="162" t="s">
        <v>32</v>
      </c>
      <c r="BH34" s="163">
        <v>110</v>
      </c>
      <c r="BI34" s="164">
        <v>360</v>
      </c>
      <c r="BJ34" s="169">
        <v>470</v>
      </c>
      <c r="BK34" s="7"/>
      <c r="BR34" s="40"/>
      <c r="BS34" s="165"/>
      <c r="BT34" s="188"/>
      <c r="BU34" s="189" t="s">
        <v>74</v>
      </c>
      <c r="BV34" s="190">
        <v>16</v>
      </c>
      <c r="BW34" s="186">
        <v>40</v>
      </c>
      <c r="BX34" s="187">
        <v>56</v>
      </c>
      <c r="BY34" s="8"/>
      <c r="BZ34" s="165"/>
      <c r="CA34" s="188"/>
      <c r="CB34" s="189" t="s">
        <v>32</v>
      </c>
      <c r="CC34" s="190">
        <v>5</v>
      </c>
      <c r="CD34" s="186">
        <v>0</v>
      </c>
      <c r="CE34" s="187">
        <v>5</v>
      </c>
      <c r="CF34" s="7"/>
    </row>
    <row r="35" spans="11:84" ht="15" customHeight="1" thickBot="1">
      <c r="K35" s="40"/>
      <c r="L35" s="47"/>
      <c r="M35" s="47" t="s">
        <v>110</v>
      </c>
      <c r="N35" s="28">
        <v>3</v>
      </c>
      <c r="O35" s="29">
        <v>3</v>
      </c>
      <c r="P35" s="30">
        <f t="shared" si="2"/>
        <v>6</v>
      </c>
      <c r="Q35" s="7"/>
      <c r="AB35" s="40"/>
      <c r="AC35" s="105"/>
      <c r="AD35" s="106" t="s">
        <v>12</v>
      </c>
      <c r="AE35" s="107">
        <v>1884</v>
      </c>
      <c r="AF35" s="108">
        <v>4837</v>
      </c>
      <c r="AG35" s="75">
        <f t="shared" si="5"/>
        <v>6721</v>
      </c>
      <c r="AH35" s="8"/>
      <c r="AI35" s="102" t="s">
        <v>39</v>
      </c>
      <c r="AJ35" s="103">
        <v>905</v>
      </c>
      <c r="AK35" s="104">
        <f t="shared" si="8"/>
        <v>1.8086615904230867</v>
      </c>
      <c r="AL35" s="103">
        <v>1264</v>
      </c>
      <c r="AM35" s="104">
        <f t="shared" si="9"/>
        <v>1.903872512840596</v>
      </c>
      <c r="AN35" s="83">
        <f t="shared" si="11"/>
        <v>2170.808661590423</v>
      </c>
      <c r="AO35" s="80">
        <f t="shared" si="10"/>
        <v>1.8629073369408409</v>
      </c>
      <c r="AP35" s="8"/>
      <c r="AQ35" s="165"/>
      <c r="AR35" s="183"/>
      <c r="AS35" s="184" t="s">
        <v>65</v>
      </c>
      <c r="AT35" s="185">
        <v>349</v>
      </c>
      <c r="AU35" s="186">
        <v>458</v>
      </c>
      <c r="AV35" s="187">
        <v>807</v>
      </c>
      <c r="AW35" s="7"/>
      <c r="BD35" s="40"/>
      <c r="BE35" s="165"/>
      <c r="BF35" s="188"/>
      <c r="BG35" s="189" t="s">
        <v>70</v>
      </c>
      <c r="BH35" s="190">
        <v>43</v>
      </c>
      <c r="BI35" s="186">
        <v>254</v>
      </c>
      <c r="BJ35" s="187">
        <v>297</v>
      </c>
      <c r="BK35" s="7"/>
      <c r="BR35" s="40"/>
      <c r="BS35" s="165"/>
      <c r="BT35" s="188"/>
      <c r="BU35" s="189" t="s">
        <v>49</v>
      </c>
      <c r="BV35" s="190">
        <v>10</v>
      </c>
      <c r="BW35" s="186">
        <v>15</v>
      </c>
      <c r="BX35" s="187">
        <v>25</v>
      </c>
      <c r="BY35" s="8"/>
      <c r="BZ35" s="165"/>
      <c r="CA35" s="176" t="s">
        <v>191</v>
      </c>
      <c r="CB35" s="172"/>
      <c r="CC35" s="173">
        <v>1884</v>
      </c>
      <c r="CD35" s="174">
        <v>4837</v>
      </c>
      <c r="CE35" s="175">
        <v>6721</v>
      </c>
      <c r="CF35" s="7"/>
    </row>
    <row r="36" spans="11:84" ht="15" customHeight="1" thickBot="1">
      <c r="K36" s="40"/>
      <c r="L36" s="47"/>
      <c r="M36" s="47" t="s">
        <v>95</v>
      </c>
      <c r="N36" s="28">
        <v>1</v>
      </c>
      <c r="O36" s="29">
        <v>4</v>
      </c>
      <c r="P36" s="30">
        <f t="shared" si="2"/>
        <v>5</v>
      </c>
      <c r="Q36" s="7"/>
      <c r="AB36" s="40"/>
      <c r="AC36" s="130" t="s">
        <v>182</v>
      </c>
      <c r="AD36" s="131"/>
      <c r="AE36" s="109">
        <f>SUM(AE31:AE35)</f>
        <v>11975.999999999976</v>
      </c>
      <c r="AF36" s="52">
        <f>SUM(AF31:AF35)</f>
        <v>19093.000000000022</v>
      </c>
      <c r="AG36" s="36">
        <f t="shared" si="5"/>
        <v>31069</v>
      </c>
      <c r="AH36" s="8"/>
      <c r="AI36" s="102" t="s">
        <v>40</v>
      </c>
      <c r="AJ36" s="103">
        <v>970.0000000000007</v>
      </c>
      <c r="AK36" s="104">
        <f t="shared" si="8"/>
        <v>1.9385654615584482</v>
      </c>
      <c r="AL36" s="103">
        <v>1151</v>
      </c>
      <c r="AM36" s="104">
        <f t="shared" si="9"/>
        <v>1.733668720157853</v>
      </c>
      <c r="AN36" s="83">
        <f t="shared" si="11"/>
        <v>2122.938565461559</v>
      </c>
      <c r="AO36" s="80">
        <f t="shared" si="10"/>
        <v>1.8218269990573588</v>
      </c>
      <c r="AP36" s="8"/>
      <c r="AQ36" s="165"/>
      <c r="AR36" s="183"/>
      <c r="AS36" s="184" t="s">
        <v>43</v>
      </c>
      <c r="AT36" s="185">
        <v>282</v>
      </c>
      <c r="AU36" s="186">
        <v>396</v>
      </c>
      <c r="AV36" s="187">
        <v>678</v>
      </c>
      <c r="AW36" s="7"/>
      <c r="BD36" s="40"/>
      <c r="BE36" s="165"/>
      <c r="BF36" s="188"/>
      <c r="BG36" s="189" t="s">
        <v>39</v>
      </c>
      <c r="BH36" s="190">
        <v>0</v>
      </c>
      <c r="BI36" s="186">
        <v>17</v>
      </c>
      <c r="BJ36" s="187">
        <v>17</v>
      </c>
      <c r="BK36" s="7"/>
      <c r="BR36" s="40"/>
      <c r="BS36" s="165"/>
      <c r="BT36" s="176" t="s">
        <v>190</v>
      </c>
      <c r="BU36" s="177"/>
      <c r="BV36" s="163">
        <v>6929</v>
      </c>
      <c r="BW36" s="164">
        <v>6294</v>
      </c>
      <c r="BX36" s="169">
        <v>13223</v>
      </c>
      <c r="BY36" s="8"/>
      <c r="BZ36" s="165"/>
      <c r="CA36" s="215" t="s">
        <v>18</v>
      </c>
      <c r="CB36" s="192" t="s">
        <v>57</v>
      </c>
      <c r="CC36" s="193">
        <v>354</v>
      </c>
      <c r="CD36" s="194">
        <v>913.9999999999993</v>
      </c>
      <c r="CE36" s="220">
        <v>1268</v>
      </c>
      <c r="CF36" s="7"/>
    </row>
    <row r="37" spans="11:84" ht="15" customHeight="1">
      <c r="K37" s="40"/>
      <c r="L37" s="47"/>
      <c r="M37" s="47" t="s">
        <v>100</v>
      </c>
      <c r="N37" s="28">
        <v>3</v>
      </c>
      <c r="O37" s="29">
        <v>2</v>
      </c>
      <c r="P37" s="30">
        <f t="shared" si="2"/>
        <v>5</v>
      </c>
      <c r="Q37" s="7"/>
      <c r="AB37" s="40"/>
      <c r="AC37" s="91" t="s">
        <v>18</v>
      </c>
      <c r="AD37" s="92" t="s">
        <v>7</v>
      </c>
      <c r="AE37" s="93">
        <v>2337</v>
      </c>
      <c r="AF37" s="94">
        <v>2511</v>
      </c>
      <c r="AG37" s="72">
        <f t="shared" si="5"/>
        <v>4848</v>
      </c>
      <c r="AH37" s="8"/>
      <c r="AI37" s="102" t="s">
        <v>48</v>
      </c>
      <c r="AJ37" s="103">
        <v>989.0000000000006</v>
      </c>
      <c r="AK37" s="104">
        <f t="shared" si="8"/>
        <v>1.9765373623518607</v>
      </c>
      <c r="AL37" s="103">
        <v>1092</v>
      </c>
      <c r="AM37" s="104">
        <f t="shared" si="9"/>
        <v>1.6448012531819072</v>
      </c>
      <c r="AN37" s="83">
        <f t="shared" si="11"/>
        <v>2082.9765373623522</v>
      </c>
      <c r="AO37" s="80">
        <f t="shared" si="10"/>
        <v>1.7875330713325144</v>
      </c>
      <c r="AP37" s="8"/>
      <c r="AQ37" s="165"/>
      <c r="AR37" s="183"/>
      <c r="AS37" s="184" t="s">
        <v>51</v>
      </c>
      <c r="AT37" s="185">
        <v>156</v>
      </c>
      <c r="AU37" s="186">
        <v>261</v>
      </c>
      <c r="AV37" s="187">
        <v>417</v>
      </c>
      <c r="AW37" s="7"/>
      <c r="BD37" s="40"/>
      <c r="BE37" s="165"/>
      <c r="BF37" s="188"/>
      <c r="BG37" s="189" t="s">
        <v>72</v>
      </c>
      <c r="BH37" s="190">
        <v>4</v>
      </c>
      <c r="BI37" s="186">
        <v>7</v>
      </c>
      <c r="BJ37" s="187">
        <v>11</v>
      </c>
      <c r="BK37" s="7"/>
      <c r="BR37" s="40"/>
      <c r="BS37" s="165"/>
      <c r="BT37" s="176" t="s">
        <v>17</v>
      </c>
      <c r="BU37" s="162" t="s">
        <v>32</v>
      </c>
      <c r="BV37" s="163">
        <v>1244</v>
      </c>
      <c r="BW37" s="164">
        <v>1304</v>
      </c>
      <c r="BX37" s="169">
        <v>2548</v>
      </c>
      <c r="BY37" s="8"/>
      <c r="BZ37" s="165"/>
      <c r="CA37" s="216"/>
      <c r="CB37" s="195" t="s">
        <v>35</v>
      </c>
      <c r="CC37" s="190">
        <v>391</v>
      </c>
      <c r="CD37" s="186">
        <v>681</v>
      </c>
      <c r="CE37" s="187">
        <v>1072</v>
      </c>
      <c r="CF37" s="7"/>
    </row>
    <row r="38" spans="11:84" ht="15" customHeight="1">
      <c r="K38" s="40"/>
      <c r="L38" s="47"/>
      <c r="M38" s="47" t="s">
        <v>116</v>
      </c>
      <c r="N38" s="28">
        <v>3</v>
      </c>
      <c r="O38" s="29">
        <v>2</v>
      </c>
      <c r="P38" s="30">
        <f t="shared" si="2"/>
        <v>5</v>
      </c>
      <c r="Q38" s="7"/>
      <c r="AB38" s="40"/>
      <c r="AC38" s="99"/>
      <c r="AD38" s="98" t="s">
        <v>9</v>
      </c>
      <c r="AE38" s="100">
        <v>2</v>
      </c>
      <c r="AF38" s="101">
        <v>33</v>
      </c>
      <c r="AG38" s="73">
        <f t="shared" si="5"/>
        <v>35</v>
      </c>
      <c r="AH38" s="8"/>
      <c r="AI38" s="102" t="s">
        <v>46</v>
      </c>
      <c r="AJ38" s="103">
        <v>835</v>
      </c>
      <c r="AK38" s="104">
        <f t="shared" si="8"/>
        <v>1.6687651138157764</v>
      </c>
      <c r="AL38" s="103">
        <v>1068</v>
      </c>
      <c r="AM38" s="104">
        <f t="shared" si="9"/>
        <v>1.6086517750899971</v>
      </c>
      <c r="AN38" s="83">
        <f t="shared" si="11"/>
        <v>1904.6687651138159</v>
      </c>
      <c r="AO38" s="80">
        <f t="shared" si="10"/>
        <v>1.6345159662174036</v>
      </c>
      <c r="AP38" s="8"/>
      <c r="AQ38" s="165"/>
      <c r="AR38" s="183"/>
      <c r="AS38" s="184" t="s">
        <v>69</v>
      </c>
      <c r="AT38" s="185">
        <v>215</v>
      </c>
      <c r="AU38" s="186">
        <v>197</v>
      </c>
      <c r="AV38" s="187">
        <v>412</v>
      </c>
      <c r="AW38" s="7"/>
      <c r="BD38" s="40"/>
      <c r="BE38" s="165"/>
      <c r="BF38" s="188"/>
      <c r="BG38" s="189" t="s">
        <v>53</v>
      </c>
      <c r="BH38" s="190">
        <v>0</v>
      </c>
      <c r="BI38" s="186">
        <v>6</v>
      </c>
      <c r="BJ38" s="187">
        <v>6</v>
      </c>
      <c r="BK38" s="7"/>
      <c r="BR38" s="40"/>
      <c r="BS38" s="165"/>
      <c r="BT38" s="188"/>
      <c r="BU38" s="189" t="s">
        <v>70</v>
      </c>
      <c r="BV38" s="190">
        <v>910.0000000000011</v>
      </c>
      <c r="BW38" s="186">
        <v>1051</v>
      </c>
      <c r="BX38" s="187">
        <v>1961</v>
      </c>
      <c r="BY38" s="8"/>
      <c r="BZ38" s="165"/>
      <c r="CA38" s="216"/>
      <c r="CB38" s="195" t="s">
        <v>71</v>
      </c>
      <c r="CC38" s="190">
        <v>290</v>
      </c>
      <c r="CD38" s="186">
        <v>751</v>
      </c>
      <c r="CE38" s="187">
        <v>1041</v>
      </c>
      <c r="CF38" s="7"/>
    </row>
    <row r="39" spans="11:84" ht="15" customHeight="1">
      <c r="K39" s="40"/>
      <c r="L39" s="47"/>
      <c r="M39" s="47" t="s">
        <v>131</v>
      </c>
      <c r="N39" s="28" t="s">
        <v>1</v>
      </c>
      <c r="O39" s="29">
        <v>5</v>
      </c>
      <c r="P39" s="30">
        <f t="shared" si="2"/>
        <v>5</v>
      </c>
      <c r="Q39" s="7"/>
      <c r="AB39" s="40"/>
      <c r="AC39" s="99"/>
      <c r="AD39" s="98" t="s">
        <v>10</v>
      </c>
      <c r="AE39" s="100">
        <v>1</v>
      </c>
      <c r="AF39" s="101">
        <v>1</v>
      </c>
      <c r="AG39" s="73">
        <f t="shared" si="5"/>
        <v>2</v>
      </c>
      <c r="AH39" s="8"/>
      <c r="AI39" s="102" t="s">
        <v>36</v>
      </c>
      <c r="AJ39" s="103">
        <v>785</v>
      </c>
      <c r="AK39" s="104">
        <f t="shared" si="8"/>
        <v>1.5688390590962689</v>
      </c>
      <c r="AL39" s="103">
        <v>1104</v>
      </c>
      <c r="AM39" s="104">
        <f t="shared" si="9"/>
        <v>1.6628759922278622</v>
      </c>
      <c r="AN39" s="83">
        <f t="shared" si="11"/>
        <v>1890.5688390590963</v>
      </c>
      <c r="AO39" s="80">
        <f t="shared" si="10"/>
        <v>1.6224159335602568</v>
      </c>
      <c r="AP39" s="8"/>
      <c r="AQ39" s="165"/>
      <c r="AR39" s="183"/>
      <c r="AS39" s="184" t="s">
        <v>49</v>
      </c>
      <c r="AT39" s="185">
        <v>0</v>
      </c>
      <c r="AU39" s="186">
        <v>4</v>
      </c>
      <c r="AV39" s="187">
        <v>4</v>
      </c>
      <c r="AW39" s="7"/>
      <c r="BD39" s="40"/>
      <c r="BE39" s="165"/>
      <c r="BF39" s="188"/>
      <c r="BG39" s="189" t="s">
        <v>28</v>
      </c>
      <c r="BH39" s="190">
        <v>1</v>
      </c>
      <c r="BI39" s="186">
        <v>3</v>
      </c>
      <c r="BJ39" s="187">
        <v>4</v>
      </c>
      <c r="BK39" s="7"/>
      <c r="BR39" s="40"/>
      <c r="BS39" s="165"/>
      <c r="BT39" s="188"/>
      <c r="BU39" s="189" t="s">
        <v>68</v>
      </c>
      <c r="BV39" s="190">
        <v>527</v>
      </c>
      <c r="BW39" s="186">
        <v>919</v>
      </c>
      <c r="BX39" s="187">
        <v>1446</v>
      </c>
      <c r="BY39" s="8"/>
      <c r="BZ39" s="165"/>
      <c r="CA39" s="216"/>
      <c r="CB39" s="195" t="s">
        <v>21</v>
      </c>
      <c r="CC39" s="190">
        <v>225</v>
      </c>
      <c r="CD39" s="186">
        <v>810</v>
      </c>
      <c r="CE39" s="187">
        <v>1035</v>
      </c>
      <c r="CF39" s="7"/>
    </row>
    <row r="40" spans="11:84" ht="15" customHeight="1">
      <c r="K40" s="40"/>
      <c r="L40" s="47"/>
      <c r="M40" s="47" t="s">
        <v>97</v>
      </c>
      <c r="N40" s="28">
        <v>2</v>
      </c>
      <c r="O40" s="29">
        <v>2</v>
      </c>
      <c r="P40" s="30">
        <f t="shared" si="2"/>
        <v>4</v>
      </c>
      <c r="Q40" s="7"/>
      <c r="AB40" s="40"/>
      <c r="AC40" s="99"/>
      <c r="AD40" s="98" t="s">
        <v>11</v>
      </c>
      <c r="AE40" s="100">
        <v>4878</v>
      </c>
      <c r="AF40" s="101">
        <v>3779</v>
      </c>
      <c r="AG40" s="73">
        <f t="shared" si="5"/>
        <v>8657</v>
      </c>
      <c r="AH40" s="8"/>
      <c r="AI40" s="102" t="s">
        <v>41</v>
      </c>
      <c r="AJ40" s="103">
        <v>699</v>
      </c>
      <c r="AK40" s="104">
        <f t="shared" si="8"/>
        <v>1.3969662449787157</v>
      </c>
      <c r="AL40" s="103">
        <v>1150</v>
      </c>
      <c r="AM40" s="104">
        <f t="shared" si="9"/>
        <v>1.732162491904023</v>
      </c>
      <c r="AN40" s="83">
        <f t="shared" si="11"/>
        <v>1850.3969662449786</v>
      </c>
      <c r="AO40" s="80">
        <f t="shared" si="10"/>
        <v>1.5879419248978603</v>
      </c>
      <c r="AP40" s="8"/>
      <c r="AQ40" s="165"/>
      <c r="AR40" s="183"/>
      <c r="AS40" s="184" t="s">
        <v>74</v>
      </c>
      <c r="AT40" s="185">
        <v>1</v>
      </c>
      <c r="AU40" s="186">
        <v>3</v>
      </c>
      <c r="AV40" s="187">
        <v>4</v>
      </c>
      <c r="AW40" s="7"/>
      <c r="BD40" s="40"/>
      <c r="BE40" s="165"/>
      <c r="BF40" s="188"/>
      <c r="BG40" s="189" t="s">
        <v>63</v>
      </c>
      <c r="BH40" s="190">
        <v>1</v>
      </c>
      <c r="BI40" s="186">
        <v>1</v>
      </c>
      <c r="BJ40" s="187">
        <v>2</v>
      </c>
      <c r="BK40" s="7"/>
      <c r="BR40" s="40"/>
      <c r="BS40" s="165"/>
      <c r="BT40" s="188"/>
      <c r="BU40" s="189" t="s">
        <v>72</v>
      </c>
      <c r="BV40" s="190">
        <v>561</v>
      </c>
      <c r="BW40" s="186">
        <v>757</v>
      </c>
      <c r="BX40" s="187">
        <v>1318</v>
      </c>
      <c r="BY40" s="8"/>
      <c r="BZ40" s="165"/>
      <c r="CA40" s="216"/>
      <c r="CB40" s="195" t="s">
        <v>40</v>
      </c>
      <c r="CC40" s="190">
        <v>156</v>
      </c>
      <c r="CD40" s="186">
        <v>630</v>
      </c>
      <c r="CE40" s="187">
        <v>786</v>
      </c>
      <c r="CF40" s="7"/>
    </row>
    <row r="41" spans="11:84" ht="15" customHeight="1" thickBot="1">
      <c r="K41" s="40"/>
      <c r="L41" s="47"/>
      <c r="M41" s="47" t="s">
        <v>98</v>
      </c>
      <c r="N41" s="28" t="s">
        <v>1</v>
      </c>
      <c r="O41" s="29">
        <v>4</v>
      </c>
      <c r="P41" s="30">
        <f t="shared" si="2"/>
        <v>4</v>
      </c>
      <c r="Q41" s="7"/>
      <c r="AB41" s="40"/>
      <c r="AC41" s="110"/>
      <c r="AD41" s="111" t="s">
        <v>12</v>
      </c>
      <c r="AE41" s="112">
        <v>1726</v>
      </c>
      <c r="AF41" s="113">
        <v>4777.999999999994</v>
      </c>
      <c r="AG41" s="74">
        <f t="shared" si="5"/>
        <v>6503.999999999994</v>
      </c>
      <c r="AH41" s="8"/>
      <c r="AI41" s="102" t="s">
        <v>28</v>
      </c>
      <c r="AJ41" s="103">
        <v>522</v>
      </c>
      <c r="AK41" s="104">
        <f t="shared" si="8"/>
        <v>1.043228011271659</v>
      </c>
      <c r="AL41" s="103">
        <v>1171</v>
      </c>
      <c r="AM41" s="104">
        <f t="shared" si="9"/>
        <v>1.7637932852344445</v>
      </c>
      <c r="AN41" s="83">
        <f t="shared" si="11"/>
        <v>1694.0432280112718</v>
      </c>
      <c r="AO41" s="80">
        <f t="shared" si="10"/>
        <v>1.4537649560717354</v>
      </c>
      <c r="AP41" s="8"/>
      <c r="AQ41" s="165"/>
      <c r="AR41" s="183"/>
      <c r="AS41" s="184" t="s">
        <v>62</v>
      </c>
      <c r="AT41" s="185">
        <v>0</v>
      </c>
      <c r="AU41" s="186">
        <v>2</v>
      </c>
      <c r="AV41" s="187">
        <v>2</v>
      </c>
      <c r="AW41" s="7"/>
      <c r="BD41" s="40"/>
      <c r="BE41" s="165"/>
      <c r="BF41" s="188"/>
      <c r="BG41" s="189" t="s">
        <v>27</v>
      </c>
      <c r="BH41" s="190">
        <v>1</v>
      </c>
      <c r="BI41" s="186">
        <v>0</v>
      </c>
      <c r="BJ41" s="187">
        <v>1</v>
      </c>
      <c r="BK41" s="7"/>
      <c r="BR41" s="40"/>
      <c r="BS41" s="165"/>
      <c r="BT41" s="188"/>
      <c r="BU41" s="189" t="s">
        <v>53</v>
      </c>
      <c r="BV41" s="190">
        <v>547</v>
      </c>
      <c r="BW41" s="186">
        <v>603</v>
      </c>
      <c r="BX41" s="187">
        <v>1150</v>
      </c>
      <c r="BY41" s="8"/>
      <c r="BZ41" s="165"/>
      <c r="CA41" s="216"/>
      <c r="CB41" s="195" t="s">
        <v>66</v>
      </c>
      <c r="CC41" s="190">
        <v>144</v>
      </c>
      <c r="CD41" s="186">
        <v>563</v>
      </c>
      <c r="CE41" s="187">
        <v>707</v>
      </c>
      <c r="CF41" s="7"/>
    </row>
    <row r="42" spans="11:84" ht="15" customHeight="1" thickBot="1">
      <c r="K42" s="40"/>
      <c r="L42" s="47"/>
      <c r="M42" s="47" t="s">
        <v>108</v>
      </c>
      <c r="N42" s="28">
        <v>1</v>
      </c>
      <c r="O42" s="29">
        <v>3</v>
      </c>
      <c r="P42" s="30">
        <f t="shared" si="2"/>
        <v>4</v>
      </c>
      <c r="Q42" s="7"/>
      <c r="AB42" s="40"/>
      <c r="AC42" s="130" t="s">
        <v>183</v>
      </c>
      <c r="AD42" s="131"/>
      <c r="AE42" s="34">
        <f>SUM(AE37:AE41)</f>
        <v>8944</v>
      </c>
      <c r="AF42" s="35">
        <f>SUM(AF37:AF41)</f>
        <v>11101.999999999993</v>
      </c>
      <c r="AG42" s="36">
        <f t="shared" si="5"/>
        <v>20045.999999999993</v>
      </c>
      <c r="AH42" s="8"/>
      <c r="AI42" s="102" t="s">
        <v>69</v>
      </c>
      <c r="AJ42" s="103">
        <v>864.0000000000008</v>
      </c>
      <c r="AK42" s="104">
        <f t="shared" si="8"/>
        <v>1.726722225553092</v>
      </c>
      <c r="AL42" s="103">
        <v>815</v>
      </c>
      <c r="AM42" s="104">
        <f t="shared" si="9"/>
        <v>1.2275760268711122</v>
      </c>
      <c r="AN42" s="83">
        <f t="shared" si="11"/>
        <v>1680.7267222255539</v>
      </c>
      <c r="AO42" s="80">
        <f t="shared" si="10"/>
        <v>1.4423372255814515</v>
      </c>
      <c r="AP42" s="8"/>
      <c r="AQ42" s="165"/>
      <c r="AR42" s="166" t="s">
        <v>190</v>
      </c>
      <c r="AS42" s="167"/>
      <c r="AT42" s="168">
        <v>3852</v>
      </c>
      <c r="AU42" s="164">
        <v>5228</v>
      </c>
      <c r="AV42" s="169">
        <v>9080</v>
      </c>
      <c r="AW42" s="7"/>
      <c r="BD42" s="40"/>
      <c r="BE42" s="165"/>
      <c r="BF42" s="188"/>
      <c r="BG42" s="189" t="s">
        <v>41</v>
      </c>
      <c r="BH42" s="190">
        <v>1</v>
      </c>
      <c r="BI42" s="186">
        <v>0</v>
      </c>
      <c r="BJ42" s="187">
        <v>1</v>
      </c>
      <c r="BK42" s="7"/>
      <c r="BR42" s="40"/>
      <c r="BS42" s="165"/>
      <c r="BT42" s="188"/>
      <c r="BU42" s="189" t="s">
        <v>46</v>
      </c>
      <c r="BV42" s="190">
        <v>489</v>
      </c>
      <c r="BW42" s="186">
        <v>513</v>
      </c>
      <c r="BX42" s="187">
        <v>1002</v>
      </c>
      <c r="BY42" s="8"/>
      <c r="BZ42" s="165"/>
      <c r="CA42" s="216"/>
      <c r="CB42" s="196" t="s">
        <v>34</v>
      </c>
      <c r="CC42" s="197">
        <v>166</v>
      </c>
      <c r="CD42" s="198">
        <v>429</v>
      </c>
      <c r="CE42" s="221">
        <v>595</v>
      </c>
      <c r="CF42" s="7"/>
    </row>
    <row r="43" spans="11:84" ht="15" customHeight="1" thickBot="1">
      <c r="K43" s="40"/>
      <c r="L43" s="47"/>
      <c r="M43" s="47" t="s">
        <v>117</v>
      </c>
      <c r="N43" s="28">
        <v>3</v>
      </c>
      <c r="O43" s="29">
        <v>1</v>
      </c>
      <c r="P43" s="30">
        <f t="shared" si="2"/>
        <v>4</v>
      </c>
      <c r="Q43" s="7"/>
      <c r="AB43" s="40"/>
      <c r="AC43" s="130" t="s">
        <v>79</v>
      </c>
      <c r="AD43" s="131"/>
      <c r="AE43" s="76">
        <f>AE11+AE17+AE24+AE30+AE36+AE42</f>
        <v>50036.99999999997</v>
      </c>
      <c r="AF43" s="77">
        <f>AF11+AF17+AF24+AF30+AF36+AF42</f>
        <v>66390.99999999999</v>
      </c>
      <c r="AG43" s="36">
        <f>AG11+AG17+AG24+AG30+AG36+AG42</f>
        <v>116427.99999999997</v>
      </c>
      <c r="AH43" s="8"/>
      <c r="AI43" s="102" t="s">
        <v>67</v>
      </c>
      <c r="AJ43" s="103">
        <v>585</v>
      </c>
      <c r="AK43" s="104">
        <f t="shared" si="8"/>
        <v>1.1691348402182384</v>
      </c>
      <c r="AL43" s="103">
        <v>900.9999999999993</v>
      </c>
      <c r="AM43" s="104">
        <f t="shared" si="9"/>
        <v>1.3571116567004553</v>
      </c>
      <c r="AN43" s="83">
        <f t="shared" si="11"/>
        <v>1487.1691348402176</v>
      </c>
      <c r="AO43" s="80">
        <f t="shared" si="10"/>
        <v>1.276233295723103</v>
      </c>
      <c r="AP43" s="8"/>
      <c r="AQ43" s="165"/>
      <c r="AR43" s="166" t="s">
        <v>17</v>
      </c>
      <c r="AS43" s="178" t="s">
        <v>32</v>
      </c>
      <c r="AT43" s="168">
        <v>848</v>
      </c>
      <c r="AU43" s="164">
        <v>1277</v>
      </c>
      <c r="AV43" s="169">
        <v>2125</v>
      </c>
      <c r="AW43" s="7"/>
      <c r="BD43" s="40"/>
      <c r="BE43" s="165"/>
      <c r="BF43" s="188"/>
      <c r="BG43" s="189" t="s">
        <v>46</v>
      </c>
      <c r="BH43" s="190">
        <v>1</v>
      </c>
      <c r="BI43" s="186">
        <v>0</v>
      </c>
      <c r="BJ43" s="187">
        <v>1</v>
      </c>
      <c r="BK43" s="7"/>
      <c r="BR43" s="40"/>
      <c r="BS43" s="165"/>
      <c r="BT43" s="188"/>
      <c r="BU43" s="189" t="s">
        <v>39</v>
      </c>
      <c r="BV43" s="190">
        <v>351</v>
      </c>
      <c r="BW43" s="186">
        <v>473</v>
      </c>
      <c r="BX43" s="187">
        <v>824</v>
      </c>
      <c r="BY43" s="8"/>
      <c r="BZ43" s="170"/>
      <c r="CA43" s="171" t="s">
        <v>192</v>
      </c>
      <c r="CB43" s="217"/>
      <c r="CC43" s="218">
        <v>1726</v>
      </c>
      <c r="CD43" s="219">
        <v>4778</v>
      </c>
      <c r="CE43" s="222">
        <v>6504</v>
      </c>
      <c r="CF43" s="7"/>
    </row>
    <row r="44" spans="11:84" ht="15" customHeight="1" thickBot="1">
      <c r="K44" s="40"/>
      <c r="L44" s="47"/>
      <c r="M44" s="47" t="s">
        <v>124</v>
      </c>
      <c r="N44" s="28">
        <v>3</v>
      </c>
      <c r="O44" s="29">
        <v>1</v>
      </c>
      <c r="P44" s="30">
        <f t="shared" si="2"/>
        <v>4</v>
      </c>
      <c r="Q44" s="7"/>
      <c r="AC44" s="39"/>
      <c r="AD44" s="39"/>
      <c r="AE44" s="39"/>
      <c r="AF44" s="39"/>
      <c r="AG44" s="39"/>
      <c r="AH44" s="8"/>
      <c r="AI44" s="102" t="s">
        <v>27</v>
      </c>
      <c r="AJ44" s="103">
        <v>482</v>
      </c>
      <c r="AK44" s="104">
        <f t="shared" si="8"/>
        <v>0.9632871674960529</v>
      </c>
      <c r="AL44" s="103">
        <v>999.0000000000007</v>
      </c>
      <c r="AM44" s="104">
        <f t="shared" si="9"/>
        <v>1.5047220255757567</v>
      </c>
      <c r="AN44" s="83">
        <f t="shared" si="11"/>
        <v>1481.9632871674967</v>
      </c>
      <c r="AO44" s="80">
        <f t="shared" si="10"/>
        <v>1.2717658306737407</v>
      </c>
      <c r="AP44" s="8"/>
      <c r="AQ44" s="165"/>
      <c r="AR44" s="183"/>
      <c r="AS44" s="184" t="s">
        <v>70</v>
      </c>
      <c r="AT44" s="185">
        <v>531</v>
      </c>
      <c r="AU44" s="186">
        <v>1181</v>
      </c>
      <c r="AV44" s="187">
        <v>1712</v>
      </c>
      <c r="AW44" s="7"/>
      <c r="BD44" s="40"/>
      <c r="BE44" s="165"/>
      <c r="BF44" s="176" t="s">
        <v>191</v>
      </c>
      <c r="BG44" s="177"/>
      <c r="BH44" s="163">
        <v>162</v>
      </c>
      <c r="BI44" s="164">
        <v>648</v>
      </c>
      <c r="BJ44" s="169">
        <v>810</v>
      </c>
      <c r="BK44" s="7"/>
      <c r="BR44" s="40"/>
      <c r="BS44" s="165"/>
      <c r="BT44" s="188"/>
      <c r="BU44" s="189" t="s">
        <v>63</v>
      </c>
      <c r="BV44" s="190">
        <v>415</v>
      </c>
      <c r="BW44" s="186">
        <v>362</v>
      </c>
      <c r="BX44" s="187">
        <v>777</v>
      </c>
      <c r="BY44" s="8"/>
      <c r="BZ44" s="42" t="s">
        <v>90</v>
      </c>
      <c r="CA44" s="179"/>
      <c r="CB44" s="179"/>
      <c r="CC44" s="180">
        <v>3613</v>
      </c>
      <c r="CD44" s="181">
        <v>9629</v>
      </c>
      <c r="CE44" s="182">
        <v>13242</v>
      </c>
      <c r="CF44" s="7"/>
    </row>
    <row r="45" spans="11:83" ht="15" customHeight="1">
      <c r="K45" s="40"/>
      <c r="L45" s="47"/>
      <c r="M45" s="47" t="s">
        <v>134</v>
      </c>
      <c r="N45" s="28">
        <v>2</v>
      </c>
      <c r="O45" s="29">
        <v>2</v>
      </c>
      <c r="P45" s="30">
        <f t="shared" si="2"/>
        <v>4</v>
      </c>
      <c r="Q45" s="7"/>
      <c r="AH45" s="40"/>
      <c r="AI45" s="102" t="s">
        <v>52</v>
      </c>
      <c r="AJ45" s="103">
        <v>452</v>
      </c>
      <c r="AK45" s="104">
        <f t="shared" si="8"/>
        <v>0.9033315346643483</v>
      </c>
      <c r="AL45" s="103">
        <v>916</v>
      </c>
      <c r="AM45" s="104">
        <f t="shared" si="9"/>
        <v>1.3797050805079</v>
      </c>
      <c r="AN45" s="83">
        <f t="shared" si="11"/>
        <v>1368.9033315346644</v>
      </c>
      <c r="AO45" s="80">
        <f t="shared" si="10"/>
        <v>1.1747419774943912</v>
      </c>
      <c r="AP45" s="8"/>
      <c r="AQ45" s="165"/>
      <c r="AR45" s="183"/>
      <c r="AS45" s="184" t="s">
        <v>68</v>
      </c>
      <c r="AT45" s="185">
        <v>436</v>
      </c>
      <c r="AU45" s="186">
        <v>760</v>
      </c>
      <c r="AV45" s="187">
        <v>1196</v>
      </c>
      <c r="AW45" s="7"/>
      <c r="BD45" s="40"/>
      <c r="BE45" s="165"/>
      <c r="BF45" s="176" t="s">
        <v>18</v>
      </c>
      <c r="BG45" s="162" t="s">
        <v>34</v>
      </c>
      <c r="BH45" s="163">
        <v>0</v>
      </c>
      <c r="BI45" s="164">
        <v>13</v>
      </c>
      <c r="BJ45" s="169">
        <v>13</v>
      </c>
      <c r="BK45" s="7"/>
      <c r="BR45" s="40"/>
      <c r="BS45" s="165"/>
      <c r="BT45" s="188"/>
      <c r="BU45" s="189" t="s">
        <v>67</v>
      </c>
      <c r="BV45" s="190">
        <v>323</v>
      </c>
      <c r="BW45" s="186">
        <v>316</v>
      </c>
      <c r="BX45" s="187">
        <v>639</v>
      </c>
      <c r="BY45" s="7"/>
      <c r="BZ45" s="39"/>
      <c r="CA45" s="39"/>
      <c r="CB45" s="39"/>
      <c r="CC45" s="39"/>
      <c r="CD45" s="39"/>
      <c r="CE45" s="39"/>
    </row>
    <row r="46" spans="11:77" ht="15" customHeight="1">
      <c r="K46" s="40"/>
      <c r="L46" s="47"/>
      <c r="M46" s="47" t="s">
        <v>102</v>
      </c>
      <c r="N46" s="28">
        <v>1</v>
      </c>
      <c r="O46" s="29">
        <v>2</v>
      </c>
      <c r="P46" s="30">
        <f t="shared" si="2"/>
        <v>3</v>
      </c>
      <c r="Q46" s="7"/>
      <c r="AH46" s="40"/>
      <c r="AI46" s="102" t="s">
        <v>47</v>
      </c>
      <c r="AJ46" s="103">
        <v>397</v>
      </c>
      <c r="AK46" s="104">
        <f t="shared" si="8"/>
        <v>0.79341287447289</v>
      </c>
      <c r="AL46" s="103">
        <v>386</v>
      </c>
      <c r="AM46" s="104">
        <f t="shared" si="9"/>
        <v>0.5814041059782199</v>
      </c>
      <c r="AN46" s="83">
        <f t="shared" si="11"/>
        <v>783.7934128744729</v>
      </c>
      <c r="AO46" s="80">
        <f t="shared" si="10"/>
        <v>0.6726223850700886</v>
      </c>
      <c r="AP46" s="8"/>
      <c r="AQ46" s="165"/>
      <c r="AR46" s="183"/>
      <c r="AS46" s="184" t="s">
        <v>72</v>
      </c>
      <c r="AT46" s="185">
        <v>413</v>
      </c>
      <c r="AU46" s="186">
        <v>654</v>
      </c>
      <c r="AV46" s="187">
        <v>1067</v>
      </c>
      <c r="AW46" s="7"/>
      <c r="BD46" s="40"/>
      <c r="BE46" s="165"/>
      <c r="BF46" s="188"/>
      <c r="BG46" s="189" t="s">
        <v>71</v>
      </c>
      <c r="BH46" s="190">
        <v>0</v>
      </c>
      <c r="BI46" s="186">
        <v>1</v>
      </c>
      <c r="BJ46" s="187">
        <v>1</v>
      </c>
      <c r="BK46" s="7"/>
      <c r="BR46" s="40"/>
      <c r="BS46" s="165"/>
      <c r="BT46" s="188"/>
      <c r="BU46" s="189" t="s">
        <v>41</v>
      </c>
      <c r="BV46" s="190">
        <v>302</v>
      </c>
      <c r="BW46" s="186">
        <v>329</v>
      </c>
      <c r="BX46" s="187">
        <v>631</v>
      </c>
      <c r="BY46" s="7"/>
    </row>
    <row r="47" spans="11:77" ht="15" customHeight="1">
      <c r="K47" s="40"/>
      <c r="L47" s="47"/>
      <c r="M47" s="47" t="s">
        <v>104</v>
      </c>
      <c r="N47" s="28" t="s">
        <v>1</v>
      </c>
      <c r="O47" s="29">
        <v>3</v>
      </c>
      <c r="P47" s="30">
        <f t="shared" si="2"/>
        <v>3</v>
      </c>
      <c r="Q47" s="7"/>
      <c r="AH47" s="40"/>
      <c r="AI47" s="102" t="s">
        <v>38</v>
      </c>
      <c r="AJ47" s="103">
        <v>289</v>
      </c>
      <c r="AK47" s="104">
        <f t="shared" si="8"/>
        <v>0.5775725962787537</v>
      </c>
      <c r="AL47" s="103">
        <v>439</v>
      </c>
      <c r="AM47" s="104">
        <f t="shared" si="9"/>
        <v>0.661234203431188</v>
      </c>
      <c r="AN47" s="83">
        <f t="shared" si="11"/>
        <v>728.5775725962787</v>
      </c>
      <c r="AO47" s="80">
        <f t="shared" si="10"/>
        <v>0.6252382024889115</v>
      </c>
      <c r="AP47" s="8"/>
      <c r="AQ47" s="165"/>
      <c r="AR47" s="183"/>
      <c r="AS47" s="184" t="s">
        <v>39</v>
      </c>
      <c r="AT47" s="185">
        <v>425</v>
      </c>
      <c r="AU47" s="186">
        <v>606</v>
      </c>
      <c r="AV47" s="187">
        <v>1031</v>
      </c>
      <c r="AW47" s="7"/>
      <c r="BD47" s="40"/>
      <c r="BE47" s="165"/>
      <c r="BF47" s="188"/>
      <c r="BG47" s="189" t="s">
        <v>66</v>
      </c>
      <c r="BH47" s="190">
        <v>0</v>
      </c>
      <c r="BI47" s="186">
        <v>9</v>
      </c>
      <c r="BJ47" s="187">
        <v>9</v>
      </c>
      <c r="BK47" s="7"/>
      <c r="BR47" s="40"/>
      <c r="BS47" s="165"/>
      <c r="BT47" s="188"/>
      <c r="BU47" s="189" t="s">
        <v>28</v>
      </c>
      <c r="BV47" s="190">
        <v>229</v>
      </c>
      <c r="BW47" s="186">
        <v>397</v>
      </c>
      <c r="BX47" s="187">
        <v>626</v>
      </c>
      <c r="BY47" s="7"/>
    </row>
    <row r="48" spans="11:77" ht="15" customHeight="1">
      <c r="K48" s="40"/>
      <c r="L48" s="47"/>
      <c r="M48" s="47" t="s">
        <v>115</v>
      </c>
      <c r="N48" s="28">
        <v>1</v>
      </c>
      <c r="O48" s="29">
        <v>2</v>
      </c>
      <c r="P48" s="30">
        <f t="shared" si="2"/>
        <v>3</v>
      </c>
      <c r="Q48" s="7"/>
      <c r="AH48" s="40"/>
      <c r="AI48" s="102" t="s">
        <v>51</v>
      </c>
      <c r="AJ48" s="103">
        <v>257</v>
      </c>
      <c r="AK48" s="104">
        <f t="shared" si="8"/>
        <v>0.5136199212582688</v>
      </c>
      <c r="AL48" s="103">
        <v>374</v>
      </c>
      <c r="AM48" s="104">
        <f t="shared" si="9"/>
        <v>0.563329366932265</v>
      </c>
      <c r="AN48" s="83">
        <f t="shared" si="11"/>
        <v>631.5136199212583</v>
      </c>
      <c r="AO48" s="80">
        <f t="shared" si="10"/>
        <v>0.5419415247161697</v>
      </c>
      <c r="AP48" s="8"/>
      <c r="AQ48" s="165"/>
      <c r="AR48" s="183"/>
      <c r="AS48" s="184" t="s">
        <v>28</v>
      </c>
      <c r="AT48" s="185">
        <v>215</v>
      </c>
      <c r="AU48" s="186">
        <v>576</v>
      </c>
      <c r="AV48" s="187">
        <v>791</v>
      </c>
      <c r="AW48" s="7"/>
      <c r="BD48" s="40"/>
      <c r="BE48" s="165"/>
      <c r="BF48" s="188"/>
      <c r="BG48" s="189" t="s">
        <v>57</v>
      </c>
      <c r="BH48" s="190">
        <v>2</v>
      </c>
      <c r="BI48" s="186">
        <v>6</v>
      </c>
      <c r="BJ48" s="187">
        <v>8</v>
      </c>
      <c r="BK48" s="7"/>
      <c r="BR48" s="40"/>
      <c r="BS48" s="165"/>
      <c r="BT48" s="199"/>
      <c r="BU48" s="200" t="s">
        <v>27</v>
      </c>
      <c r="BV48" s="201">
        <v>221</v>
      </c>
      <c r="BW48" s="202">
        <v>237</v>
      </c>
      <c r="BX48" s="203">
        <v>458</v>
      </c>
      <c r="BY48" s="7"/>
    </row>
    <row r="49" spans="11:77" ht="15" customHeight="1">
      <c r="K49" s="40"/>
      <c r="L49" s="47"/>
      <c r="M49" s="47" t="s">
        <v>119</v>
      </c>
      <c r="N49" s="28">
        <v>3</v>
      </c>
      <c r="O49" s="29" t="s">
        <v>1</v>
      </c>
      <c r="P49" s="30">
        <f t="shared" si="2"/>
        <v>3</v>
      </c>
      <c r="Q49" s="7"/>
      <c r="AH49" s="40"/>
      <c r="AI49" s="102" t="s">
        <v>22</v>
      </c>
      <c r="AJ49" s="103">
        <v>254</v>
      </c>
      <c r="AK49" s="104">
        <f t="shared" si="8"/>
        <v>0.5076243579750984</v>
      </c>
      <c r="AL49" s="103">
        <v>333</v>
      </c>
      <c r="AM49" s="104">
        <f t="shared" si="9"/>
        <v>0.5015740085252519</v>
      </c>
      <c r="AN49" s="83">
        <f t="shared" si="11"/>
        <v>587.5076243579751</v>
      </c>
      <c r="AO49" s="80">
        <f t="shared" si="10"/>
        <v>0.504177214367341</v>
      </c>
      <c r="AP49" s="8"/>
      <c r="AQ49" s="165"/>
      <c r="AR49" s="183"/>
      <c r="AS49" s="184" t="s">
        <v>63</v>
      </c>
      <c r="AT49" s="185">
        <v>218</v>
      </c>
      <c r="AU49" s="186">
        <v>253</v>
      </c>
      <c r="AV49" s="187">
        <v>471</v>
      </c>
      <c r="AW49" s="7"/>
      <c r="BD49" s="40"/>
      <c r="BE49" s="165"/>
      <c r="BF49" s="188"/>
      <c r="BG49" s="189" t="s">
        <v>40</v>
      </c>
      <c r="BH49" s="190">
        <v>0</v>
      </c>
      <c r="BI49" s="186">
        <v>2</v>
      </c>
      <c r="BJ49" s="187">
        <v>2</v>
      </c>
      <c r="BK49" s="7"/>
      <c r="BR49" s="40"/>
      <c r="BS49" s="165"/>
      <c r="BT49" s="204" t="s">
        <v>191</v>
      </c>
      <c r="BU49" s="205"/>
      <c r="BV49" s="206">
        <v>6119</v>
      </c>
      <c r="BW49" s="207">
        <v>7261</v>
      </c>
      <c r="BX49" s="208">
        <v>13380</v>
      </c>
      <c r="BY49" s="7"/>
    </row>
    <row r="50" spans="11:77" ht="15" customHeight="1">
      <c r="K50" s="40"/>
      <c r="L50" s="47"/>
      <c r="M50" s="47" t="s">
        <v>94</v>
      </c>
      <c r="N50" s="28" t="s">
        <v>1</v>
      </c>
      <c r="O50" s="29">
        <v>2</v>
      </c>
      <c r="P50" s="30">
        <f t="shared" si="2"/>
        <v>2</v>
      </c>
      <c r="Q50" s="7"/>
      <c r="AH50" s="40"/>
      <c r="AI50" s="102" t="s">
        <v>26</v>
      </c>
      <c r="AJ50" s="103">
        <v>30</v>
      </c>
      <c r="AK50" s="104">
        <f t="shared" si="8"/>
        <v>0.05995563283170454</v>
      </c>
      <c r="AL50" s="103">
        <v>39</v>
      </c>
      <c r="AM50" s="104">
        <f t="shared" si="9"/>
        <v>0.05874290189935383</v>
      </c>
      <c r="AN50" s="83">
        <f t="shared" si="11"/>
        <v>69.0599556328317</v>
      </c>
      <c r="AO50" s="80">
        <f t="shared" si="10"/>
        <v>0.05926468800016451</v>
      </c>
      <c r="AP50" s="8"/>
      <c r="AQ50" s="165"/>
      <c r="AR50" s="183"/>
      <c r="AS50" s="184" t="s">
        <v>53</v>
      </c>
      <c r="AT50" s="185">
        <v>202</v>
      </c>
      <c r="AU50" s="186">
        <v>203</v>
      </c>
      <c r="AV50" s="187">
        <v>405</v>
      </c>
      <c r="AW50" s="7"/>
      <c r="BD50" s="40"/>
      <c r="BE50" s="165"/>
      <c r="BF50" s="188"/>
      <c r="BG50" s="189" t="s">
        <v>35</v>
      </c>
      <c r="BH50" s="190">
        <v>0</v>
      </c>
      <c r="BI50" s="186">
        <v>2</v>
      </c>
      <c r="BJ50" s="187">
        <v>2</v>
      </c>
      <c r="BK50" s="7"/>
      <c r="BR50" s="40"/>
      <c r="BS50" s="165"/>
      <c r="BT50" s="157" t="s">
        <v>18</v>
      </c>
      <c r="BU50" s="158" t="s">
        <v>57</v>
      </c>
      <c r="BV50" s="159">
        <v>922</v>
      </c>
      <c r="BW50" s="160">
        <v>833</v>
      </c>
      <c r="BX50" s="161">
        <v>1755</v>
      </c>
      <c r="BY50" s="7"/>
    </row>
    <row r="51" spans="11:77" ht="15" customHeight="1" thickBot="1">
      <c r="K51" s="40"/>
      <c r="L51" s="47"/>
      <c r="M51" s="47" t="s">
        <v>103</v>
      </c>
      <c r="N51" s="28">
        <v>1</v>
      </c>
      <c r="O51" s="29">
        <v>1</v>
      </c>
      <c r="P51" s="30">
        <f t="shared" si="2"/>
        <v>2</v>
      </c>
      <c r="Q51" s="7"/>
      <c r="AH51" s="40"/>
      <c r="AI51" s="102" t="s">
        <v>74</v>
      </c>
      <c r="AJ51" s="103">
        <v>17</v>
      </c>
      <c r="AK51" s="104">
        <f t="shared" si="8"/>
        <v>0.03397485860463258</v>
      </c>
      <c r="AL51" s="103">
        <v>43</v>
      </c>
      <c r="AM51" s="104">
        <f t="shared" si="9"/>
        <v>0.06476781491467218</v>
      </c>
      <c r="AN51" s="83">
        <f t="shared" si="11"/>
        <v>60.03397485860464</v>
      </c>
      <c r="AO51" s="80">
        <f t="shared" si="10"/>
        <v>0.05151892666020583</v>
      </c>
      <c r="AP51" s="8"/>
      <c r="AQ51" s="165"/>
      <c r="AR51" s="183"/>
      <c r="AS51" s="184" t="s">
        <v>46</v>
      </c>
      <c r="AT51" s="185">
        <v>157</v>
      </c>
      <c r="AU51" s="186">
        <v>216</v>
      </c>
      <c r="AV51" s="187">
        <v>373</v>
      </c>
      <c r="AW51" s="7"/>
      <c r="BD51" s="40"/>
      <c r="BE51" s="170"/>
      <c r="BF51" s="171" t="s">
        <v>192</v>
      </c>
      <c r="BG51" s="172"/>
      <c r="BH51" s="173">
        <v>2</v>
      </c>
      <c r="BI51" s="174">
        <v>33</v>
      </c>
      <c r="BJ51" s="175">
        <v>35</v>
      </c>
      <c r="BK51" s="7"/>
      <c r="BR51" s="40"/>
      <c r="BS51" s="165"/>
      <c r="BT51" s="188"/>
      <c r="BU51" s="189" t="s">
        <v>71</v>
      </c>
      <c r="BV51" s="190">
        <v>917</v>
      </c>
      <c r="BW51" s="186">
        <v>527</v>
      </c>
      <c r="BX51" s="187">
        <v>1444</v>
      </c>
      <c r="BY51" s="7"/>
    </row>
    <row r="52" spans="11:77" ht="15" customHeight="1" thickBot="1">
      <c r="K52" s="40"/>
      <c r="L52" s="47"/>
      <c r="M52" s="47" t="s">
        <v>133</v>
      </c>
      <c r="N52" s="28">
        <v>1</v>
      </c>
      <c r="O52" s="29">
        <v>1</v>
      </c>
      <c r="P52" s="30">
        <f t="shared" si="2"/>
        <v>2</v>
      </c>
      <c r="Q52" s="7"/>
      <c r="AH52" s="40"/>
      <c r="AI52" s="102" t="s">
        <v>49</v>
      </c>
      <c r="AJ52" s="103">
        <v>10</v>
      </c>
      <c r="AK52" s="104">
        <f t="shared" si="8"/>
        <v>0.019985210943901512</v>
      </c>
      <c r="AL52" s="103">
        <v>19</v>
      </c>
      <c r="AM52" s="104">
        <f t="shared" si="9"/>
        <v>0.02861833682276212</v>
      </c>
      <c r="AN52" s="83">
        <f t="shared" si="11"/>
        <v>29.0199852109439</v>
      </c>
      <c r="AO52" s="80">
        <f t="shared" si="10"/>
        <v>0.02490387306994362</v>
      </c>
      <c r="AP52" s="8"/>
      <c r="AQ52" s="165"/>
      <c r="AR52" s="183"/>
      <c r="AS52" s="184" t="s">
        <v>27</v>
      </c>
      <c r="AT52" s="185">
        <v>123</v>
      </c>
      <c r="AU52" s="186">
        <v>227</v>
      </c>
      <c r="AV52" s="187">
        <v>350</v>
      </c>
      <c r="AW52" s="7"/>
      <c r="BD52" s="40"/>
      <c r="BE52" s="33" t="s">
        <v>87</v>
      </c>
      <c r="BF52" s="209"/>
      <c r="BG52" s="179"/>
      <c r="BH52" s="180">
        <v>2132</v>
      </c>
      <c r="BI52" s="181">
        <v>6363</v>
      </c>
      <c r="BJ52" s="182">
        <v>8495</v>
      </c>
      <c r="BK52" s="7"/>
      <c r="BR52" s="40"/>
      <c r="BS52" s="165"/>
      <c r="BT52" s="188"/>
      <c r="BU52" s="189" t="s">
        <v>35</v>
      </c>
      <c r="BV52" s="190">
        <v>660</v>
      </c>
      <c r="BW52" s="186">
        <v>560</v>
      </c>
      <c r="BX52" s="187">
        <v>1220</v>
      </c>
      <c r="BY52" s="7"/>
    </row>
    <row r="53" spans="11:77" ht="15" customHeight="1">
      <c r="K53" s="40"/>
      <c r="L53" s="47"/>
      <c r="M53" s="47" t="s">
        <v>101</v>
      </c>
      <c r="N53" s="28" t="s">
        <v>1</v>
      </c>
      <c r="O53" s="29">
        <v>1</v>
      </c>
      <c r="P53" s="30">
        <f t="shared" si="2"/>
        <v>1</v>
      </c>
      <c r="Q53" s="7"/>
      <c r="AH53" s="40"/>
      <c r="AI53" s="102" t="s">
        <v>61</v>
      </c>
      <c r="AJ53" s="103" t="s">
        <v>1</v>
      </c>
      <c r="AK53" s="114" t="s">
        <v>1</v>
      </c>
      <c r="AL53" s="103">
        <v>11</v>
      </c>
      <c r="AM53" s="114" t="s">
        <v>1</v>
      </c>
      <c r="AN53" s="83">
        <f t="shared" si="11"/>
        <v>11</v>
      </c>
      <c r="AO53" s="114" t="s">
        <v>1</v>
      </c>
      <c r="AP53" s="8"/>
      <c r="AQ53" s="165"/>
      <c r="AR53" s="183"/>
      <c r="AS53" s="184" t="s">
        <v>41</v>
      </c>
      <c r="AT53" s="185">
        <v>135</v>
      </c>
      <c r="AU53" s="186">
        <v>199</v>
      </c>
      <c r="AV53" s="187">
        <v>334</v>
      </c>
      <c r="AW53" s="7"/>
      <c r="BE53" s="39"/>
      <c r="BF53" s="39"/>
      <c r="BG53" s="39"/>
      <c r="BH53" s="39"/>
      <c r="BI53" s="39"/>
      <c r="BJ53" s="39"/>
      <c r="BR53" s="40"/>
      <c r="BS53" s="165"/>
      <c r="BT53" s="188"/>
      <c r="BU53" s="189" t="s">
        <v>21</v>
      </c>
      <c r="BV53" s="190">
        <v>601</v>
      </c>
      <c r="BW53" s="186">
        <v>548</v>
      </c>
      <c r="BX53" s="187">
        <v>1149</v>
      </c>
      <c r="BY53" s="7"/>
    </row>
    <row r="54" spans="11:77" ht="15" customHeight="1">
      <c r="K54" s="40"/>
      <c r="L54" s="47"/>
      <c r="M54" s="47" t="s">
        <v>109</v>
      </c>
      <c r="N54" s="28" t="s">
        <v>1</v>
      </c>
      <c r="O54" s="29">
        <v>1</v>
      </c>
      <c r="P54" s="30">
        <f t="shared" si="2"/>
        <v>1</v>
      </c>
      <c r="Q54" s="7"/>
      <c r="AH54" s="40"/>
      <c r="AI54" s="102" t="s">
        <v>24</v>
      </c>
      <c r="AJ54" s="103" t="s">
        <v>1</v>
      </c>
      <c r="AK54" s="114" t="s">
        <v>1</v>
      </c>
      <c r="AL54" s="103">
        <v>3</v>
      </c>
      <c r="AM54" s="114" t="s">
        <v>1</v>
      </c>
      <c r="AN54" s="83">
        <f t="shared" si="11"/>
        <v>3</v>
      </c>
      <c r="AO54" s="114" t="s">
        <v>1</v>
      </c>
      <c r="AP54" s="8"/>
      <c r="AQ54" s="165"/>
      <c r="AR54" s="183"/>
      <c r="AS54" s="184" t="s">
        <v>67</v>
      </c>
      <c r="AT54" s="185">
        <v>106</v>
      </c>
      <c r="AU54" s="186">
        <v>193</v>
      </c>
      <c r="AV54" s="187">
        <v>299</v>
      </c>
      <c r="AW54" s="7"/>
      <c r="BR54" s="40"/>
      <c r="BS54" s="165"/>
      <c r="BT54" s="188"/>
      <c r="BU54" s="189" t="s">
        <v>34</v>
      </c>
      <c r="BV54" s="190">
        <v>685</v>
      </c>
      <c r="BW54" s="186">
        <v>463</v>
      </c>
      <c r="BX54" s="187">
        <v>1148</v>
      </c>
      <c r="BY54" s="7"/>
    </row>
    <row r="55" spans="11:77" ht="15" customHeight="1">
      <c r="K55" s="40"/>
      <c r="L55" s="47"/>
      <c r="M55" s="47" t="s">
        <v>114</v>
      </c>
      <c r="N55" s="28" t="s">
        <v>1</v>
      </c>
      <c r="O55" s="29">
        <v>1</v>
      </c>
      <c r="P55" s="30">
        <f t="shared" si="2"/>
        <v>1</v>
      </c>
      <c r="Q55" s="7"/>
      <c r="AH55" s="40"/>
      <c r="AI55" s="102" t="s">
        <v>44</v>
      </c>
      <c r="AJ55" s="103" t="s">
        <v>1</v>
      </c>
      <c r="AK55" s="114" t="s">
        <v>1</v>
      </c>
      <c r="AL55" s="103">
        <v>2</v>
      </c>
      <c r="AM55" s="114" t="s">
        <v>1</v>
      </c>
      <c r="AN55" s="83">
        <f t="shared" si="11"/>
        <v>2</v>
      </c>
      <c r="AO55" s="114" t="s">
        <v>1</v>
      </c>
      <c r="AP55" s="8"/>
      <c r="AQ55" s="165"/>
      <c r="AR55" s="183"/>
      <c r="AS55" s="184" t="s">
        <v>54</v>
      </c>
      <c r="AT55" s="185">
        <v>0</v>
      </c>
      <c r="AU55" s="186">
        <v>1</v>
      </c>
      <c r="AV55" s="187">
        <v>1</v>
      </c>
      <c r="AW55" s="7"/>
      <c r="BR55" s="40"/>
      <c r="BS55" s="165"/>
      <c r="BT55" s="188"/>
      <c r="BU55" s="189" t="s">
        <v>66</v>
      </c>
      <c r="BV55" s="190">
        <v>535</v>
      </c>
      <c r="BW55" s="186">
        <v>458</v>
      </c>
      <c r="BX55" s="187">
        <v>993</v>
      </c>
      <c r="BY55" s="7"/>
    </row>
    <row r="56" spans="11:77" ht="15" customHeight="1" thickBot="1">
      <c r="K56" s="40"/>
      <c r="L56" s="49"/>
      <c r="M56" s="48" t="s">
        <v>136</v>
      </c>
      <c r="N56" s="11" t="s">
        <v>1</v>
      </c>
      <c r="O56" s="12">
        <v>1</v>
      </c>
      <c r="P56" s="13">
        <f t="shared" si="2"/>
        <v>1</v>
      </c>
      <c r="Q56" s="7"/>
      <c r="AH56" s="40"/>
      <c r="AI56" s="102" t="s">
        <v>62</v>
      </c>
      <c r="AJ56" s="103" t="s">
        <v>1</v>
      </c>
      <c r="AK56" s="114" t="s">
        <v>1</v>
      </c>
      <c r="AL56" s="103">
        <v>2</v>
      </c>
      <c r="AM56" s="114" t="s">
        <v>1</v>
      </c>
      <c r="AN56" s="83">
        <f t="shared" si="11"/>
        <v>2</v>
      </c>
      <c r="AO56" s="114" t="s">
        <v>1</v>
      </c>
      <c r="AP56" s="8"/>
      <c r="AQ56" s="165"/>
      <c r="AR56" s="166" t="s">
        <v>191</v>
      </c>
      <c r="AS56" s="167"/>
      <c r="AT56" s="168">
        <v>3809</v>
      </c>
      <c r="AU56" s="164">
        <v>6346</v>
      </c>
      <c r="AV56" s="169">
        <v>10155</v>
      </c>
      <c r="AW56" s="7"/>
      <c r="BR56" s="40"/>
      <c r="BS56" s="165"/>
      <c r="BT56" s="188"/>
      <c r="BU56" s="189" t="s">
        <v>40</v>
      </c>
      <c r="BV56" s="190">
        <v>528</v>
      </c>
      <c r="BW56" s="186">
        <v>352</v>
      </c>
      <c r="BX56" s="187">
        <v>880</v>
      </c>
      <c r="BY56" s="7"/>
    </row>
    <row r="57" spans="11:77" ht="15" customHeight="1" thickBot="1">
      <c r="K57" s="40"/>
      <c r="L57" s="37" t="s">
        <v>169</v>
      </c>
      <c r="M57" s="50"/>
      <c r="N57" s="51">
        <f>SUM(N6:N56)</f>
        <v>546</v>
      </c>
      <c r="O57" s="52">
        <f>SUM(O6:O56)</f>
        <v>453</v>
      </c>
      <c r="P57" s="36">
        <f t="shared" si="2"/>
        <v>999</v>
      </c>
      <c r="Q57" s="7"/>
      <c r="AH57" s="40"/>
      <c r="AI57" s="102" t="s">
        <v>25</v>
      </c>
      <c r="AJ57" s="103" t="s">
        <v>1</v>
      </c>
      <c r="AK57" s="114" t="s">
        <v>1</v>
      </c>
      <c r="AL57" s="103">
        <v>1</v>
      </c>
      <c r="AM57" s="114" t="s">
        <v>1</v>
      </c>
      <c r="AN57" s="83">
        <f t="shared" si="11"/>
        <v>1</v>
      </c>
      <c r="AO57" s="114" t="s">
        <v>1</v>
      </c>
      <c r="AP57" s="8"/>
      <c r="AQ57" s="165"/>
      <c r="AR57" s="166" t="s">
        <v>18</v>
      </c>
      <c r="AS57" s="178" t="s">
        <v>57</v>
      </c>
      <c r="AT57" s="168">
        <v>594</v>
      </c>
      <c r="AU57" s="164">
        <v>775</v>
      </c>
      <c r="AV57" s="169">
        <v>1369</v>
      </c>
      <c r="AW57" s="7"/>
      <c r="BR57" s="40"/>
      <c r="BS57" s="165"/>
      <c r="BT57" s="188"/>
      <c r="BU57" s="189" t="s">
        <v>26</v>
      </c>
      <c r="BV57" s="190">
        <v>30</v>
      </c>
      <c r="BW57" s="186">
        <v>38</v>
      </c>
      <c r="BX57" s="187">
        <v>68</v>
      </c>
      <c r="BY57" s="7"/>
    </row>
    <row r="58" spans="11:77" ht="15" customHeight="1" thickBot="1">
      <c r="K58" s="40"/>
      <c r="L58" s="53" t="s">
        <v>2</v>
      </c>
      <c r="M58" s="53" t="s">
        <v>129</v>
      </c>
      <c r="N58" s="23">
        <v>4559</v>
      </c>
      <c r="O58" s="24">
        <v>8970</v>
      </c>
      <c r="P58" s="25">
        <f t="shared" si="2"/>
        <v>13529</v>
      </c>
      <c r="Q58" s="7"/>
      <c r="AH58" s="40"/>
      <c r="AI58" s="102" t="s">
        <v>54</v>
      </c>
      <c r="AJ58" s="103" t="s">
        <v>1</v>
      </c>
      <c r="AK58" s="114" t="s">
        <v>1</v>
      </c>
      <c r="AL58" s="103">
        <v>1</v>
      </c>
      <c r="AM58" s="114" t="s">
        <v>1</v>
      </c>
      <c r="AN58" s="83">
        <f t="shared" si="11"/>
        <v>1</v>
      </c>
      <c r="AO58" s="114" t="s">
        <v>1</v>
      </c>
      <c r="AP58" s="8"/>
      <c r="AQ58" s="165"/>
      <c r="AR58" s="183"/>
      <c r="AS58" s="184" t="s">
        <v>66</v>
      </c>
      <c r="AT58" s="185">
        <v>435</v>
      </c>
      <c r="AU58" s="186">
        <v>457</v>
      </c>
      <c r="AV58" s="187">
        <v>892</v>
      </c>
      <c r="AW58" s="7"/>
      <c r="BR58" s="40"/>
      <c r="BS58" s="170"/>
      <c r="BT58" s="171" t="s">
        <v>192</v>
      </c>
      <c r="BU58" s="172"/>
      <c r="BV58" s="173">
        <v>4878</v>
      </c>
      <c r="BW58" s="174">
        <v>3779</v>
      </c>
      <c r="BX58" s="175">
        <v>8657</v>
      </c>
      <c r="BY58" s="7"/>
    </row>
    <row r="59" spans="11:77" ht="15" customHeight="1" thickBot="1">
      <c r="K59" s="40"/>
      <c r="L59" s="47"/>
      <c r="M59" s="47" t="s">
        <v>92</v>
      </c>
      <c r="N59" s="28">
        <v>3431</v>
      </c>
      <c r="O59" s="29">
        <v>6375</v>
      </c>
      <c r="P59" s="30">
        <f t="shared" si="2"/>
        <v>9806</v>
      </c>
      <c r="Q59" s="7"/>
      <c r="AH59" s="40"/>
      <c r="AI59" s="102" t="s">
        <v>56</v>
      </c>
      <c r="AJ59" s="103" t="s">
        <v>1</v>
      </c>
      <c r="AK59" s="114" t="s">
        <v>1</v>
      </c>
      <c r="AL59" s="103">
        <v>1</v>
      </c>
      <c r="AM59" s="114" t="s">
        <v>1</v>
      </c>
      <c r="AN59" s="83">
        <f t="shared" si="11"/>
        <v>1</v>
      </c>
      <c r="AO59" s="114" t="s">
        <v>1</v>
      </c>
      <c r="AP59" s="8"/>
      <c r="AQ59" s="165"/>
      <c r="AR59" s="183"/>
      <c r="AS59" s="184" t="s">
        <v>34</v>
      </c>
      <c r="AT59" s="185">
        <v>283</v>
      </c>
      <c r="AU59" s="186">
        <v>428</v>
      </c>
      <c r="AV59" s="187">
        <v>711</v>
      </c>
      <c r="AW59" s="7"/>
      <c r="BR59" s="40"/>
      <c r="BS59" s="42" t="s">
        <v>89</v>
      </c>
      <c r="BT59" s="179"/>
      <c r="BU59" s="179"/>
      <c r="BV59" s="180">
        <v>23139</v>
      </c>
      <c r="BW59" s="181">
        <v>20852</v>
      </c>
      <c r="BX59" s="182">
        <v>43991</v>
      </c>
      <c r="BY59" s="7"/>
    </row>
    <row r="60" spans="11:76" ht="15" customHeight="1" thickBot="1">
      <c r="K60" s="40"/>
      <c r="L60" s="47"/>
      <c r="M60" s="47" t="s">
        <v>139</v>
      </c>
      <c r="N60" s="28">
        <v>2361</v>
      </c>
      <c r="O60" s="29">
        <v>4560</v>
      </c>
      <c r="P60" s="30">
        <f t="shared" si="2"/>
        <v>6921</v>
      </c>
      <c r="Q60" s="7"/>
      <c r="AH60" s="40"/>
      <c r="AI60" s="115" t="s">
        <v>73</v>
      </c>
      <c r="AJ60" s="116" t="s">
        <v>1</v>
      </c>
      <c r="AK60" s="117" t="s">
        <v>1</v>
      </c>
      <c r="AL60" s="116">
        <v>1</v>
      </c>
      <c r="AM60" s="117" t="s">
        <v>1</v>
      </c>
      <c r="AN60" s="85">
        <f t="shared" si="11"/>
        <v>1</v>
      </c>
      <c r="AO60" s="117" t="s">
        <v>1</v>
      </c>
      <c r="AP60" s="8"/>
      <c r="AQ60" s="165"/>
      <c r="AR60" s="183"/>
      <c r="AS60" s="184" t="s">
        <v>20</v>
      </c>
      <c r="AT60" s="185">
        <v>292</v>
      </c>
      <c r="AU60" s="186">
        <v>308</v>
      </c>
      <c r="AV60" s="187">
        <v>600</v>
      </c>
      <c r="AW60" s="7"/>
      <c r="BS60" s="39"/>
      <c r="BT60" s="39"/>
      <c r="BU60" s="39"/>
      <c r="BV60" s="39"/>
      <c r="BW60" s="39"/>
      <c r="BX60" s="39"/>
    </row>
    <row r="61" spans="11:49" ht="15" customHeight="1" thickBot="1">
      <c r="K61" s="40"/>
      <c r="L61" s="47"/>
      <c r="M61" s="47" t="s">
        <v>125</v>
      </c>
      <c r="N61" s="28">
        <v>2717</v>
      </c>
      <c r="O61" s="29">
        <v>3194</v>
      </c>
      <c r="P61" s="30">
        <f t="shared" si="2"/>
        <v>5911</v>
      </c>
      <c r="Q61" s="7"/>
      <c r="AH61" s="40"/>
      <c r="AI61" s="33"/>
      <c r="AJ61" s="58">
        <f>SUM(AJ6:AJ60)</f>
        <v>50037</v>
      </c>
      <c r="AK61" s="78">
        <f t="shared" si="8"/>
        <v>100</v>
      </c>
      <c r="AL61" s="58">
        <f>SUM(AL6:AL60)</f>
        <v>66391</v>
      </c>
      <c r="AM61" s="78">
        <f t="shared" si="9"/>
        <v>100</v>
      </c>
      <c r="AN61" s="36">
        <f t="shared" si="11"/>
        <v>116528</v>
      </c>
      <c r="AO61" s="81">
        <f t="shared" si="10"/>
        <v>100</v>
      </c>
      <c r="AP61" s="8"/>
      <c r="AQ61" s="165"/>
      <c r="AR61" s="183"/>
      <c r="AS61" s="184" t="s">
        <v>40</v>
      </c>
      <c r="AT61" s="185">
        <v>286</v>
      </c>
      <c r="AU61" s="186">
        <v>167</v>
      </c>
      <c r="AV61" s="187">
        <v>453</v>
      </c>
      <c r="AW61" s="7"/>
    </row>
    <row r="62" spans="11:49" ht="15" customHeight="1">
      <c r="K62" s="40"/>
      <c r="L62" s="47"/>
      <c r="M62" s="47" t="s">
        <v>130</v>
      </c>
      <c r="N62" s="28">
        <v>3226</v>
      </c>
      <c r="O62" s="29">
        <v>2420</v>
      </c>
      <c r="P62" s="30">
        <f t="shared" si="2"/>
        <v>5646</v>
      </c>
      <c r="Q62" s="7"/>
      <c r="AH62" s="40"/>
      <c r="AI62" s="39"/>
      <c r="AJ62" s="39"/>
      <c r="AK62" s="39"/>
      <c r="AL62" s="39"/>
      <c r="AM62" s="39"/>
      <c r="AN62" s="39"/>
      <c r="AO62" s="39"/>
      <c r="AP62" s="8"/>
      <c r="AQ62" s="165"/>
      <c r="AR62" s="183"/>
      <c r="AS62" s="184" t="s">
        <v>71</v>
      </c>
      <c r="AT62" s="185">
        <v>232</v>
      </c>
      <c r="AU62" s="186">
        <v>188</v>
      </c>
      <c r="AV62" s="187">
        <v>420</v>
      </c>
      <c r="AW62" s="7"/>
    </row>
    <row r="63" spans="11:49" ht="15" customHeight="1">
      <c r="K63" s="40"/>
      <c r="L63" s="47"/>
      <c r="M63" s="47" t="s">
        <v>122</v>
      </c>
      <c r="N63" s="28">
        <v>2841.0000000000064</v>
      </c>
      <c r="O63" s="29">
        <v>2698</v>
      </c>
      <c r="P63" s="30">
        <f t="shared" si="2"/>
        <v>5539.000000000006</v>
      </c>
      <c r="Q63" s="7"/>
      <c r="AP63" s="40"/>
      <c r="AQ63" s="165"/>
      <c r="AR63" s="183"/>
      <c r="AS63" s="184" t="s">
        <v>35</v>
      </c>
      <c r="AT63" s="185">
        <v>215</v>
      </c>
      <c r="AU63" s="186">
        <v>187</v>
      </c>
      <c r="AV63" s="187">
        <v>402</v>
      </c>
      <c r="AW63" s="7"/>
    </row>
    <row r="64" spans="11:49" ht="15" customHeight="1">
      <c r="K64" s="40"/>
      <c r="L64" s="47"/>
      <c r="M64" s="47" t="s">
        <v>105</v>
      </c>
      <c r="N64" s="28">
        <v>2739</v>
      </c>
      <c r="O64" s="29">
        <v>2159</v>
      </c>
      <c r="P64" s="30">
        <f t="shared" si="2"/>
        <v>4898</v>
      </c>
      <c r="Q64" s="7"/>
      <c r="AP64" s="40"/>
      <c r="AQ64" s="165"/>
      <c r="AR64" s="183"/>
      <c r="AS64" s="184" t="s">
        <v>26</v>
      </c>
      <c r="AT64" s="185">
        <v>0</v>
      </c>
      <c r="AU64" s="186">
        <v>1</v>
      </c>
      <c r="AV64" s="187">
        <v>1</v>
      </c>
      <c r="AW64" s="7"/>
    </row>
    <row r="65" spans="11:49" ht="15" customHeight="1" thickBot="1">
      <c r="K65" s="40"/>
      <c r="L65" s="47"/>
      <c r="M65" s="47" t="s">
        <v>126</v>
      </c>
      <c r="N65" s="28">
        <v>2246</v>
      </c>
      <c r="O65" s="29">
        <v>2283</v>
      </c>
      <c r="P65" s="30">
        <f t="shared" si="2"/>
        <v>4529</v>
      </c>
      <c r="Q65" s="7"/>
      <c r="AP65" s="40"/>
      <c r="AQ65" s="191"/>
      <c r="AR65" s="210" t="s">
        <v>192</v>
      </c>
      <c r="AS65" s="211"/>
      <c r="AT65" s="212">
        <v>2337</v>
      </c>
      <c r="AU65" s="213">
        <v>2511</v>
      </c>
      <c r="AV65" s="214">
        <v>4848</v>
      </c>
      <c r="AW65" s="7"/>
    </row>
    <row r="66" spans="11:49" ht="15" customHeight="1" thickBot="1">
      <c r="K66" s="40"/>
      <c r="L66" s="47"/>
      <c r="M66" s="47" t="s">
        <v>138</v>
      </c>
      <c r="N66" s="28">
        <v>2093</v>
      </c>
      <c r="O66" s="29">
        <v>2005</v>
      </c>
      <c r="P66" s="30">
        <f t="shared" si="2"/>
        <v>4098</v>
      </c>
      <c r="Q66" s="7"/>
      <c r="AP66" s="40"/>
      <c r="AQ66" s="42" t="s">
        <v>186</v>
      </c>
      <c r="AR66" s="179"/>
      <c r="AS66" s="179"/>
      <c r="AT66" s="180">
        <v>17621</v>
      </c>
      <c r="AU66" s="181">
        <v>22166</v>
      </c>
      <c r="AV66" s="182">
        <v>39787</v>
      </c>
      <c r="AW66" s="7"/>
    </row>
    <row r="67" spans="11:48" ht="15" customHeight="1">
      <c r="K67" s="40"/>
      <c r="L67" s="47"/>
      <c r="M67" s="47" t="s">
        <v>132</v>
      </c>
      <c r="N67" s="28">
        <v>1657</v>
      </c>
      <c r="O67" s="29">
        <v>1757</v>
      </c>
      <c r="P67" s="30">
        <f t="shared" si="2"/>
        <v>3414</v>
      </c>
      <c r="Q67" s="7"/>
      <c r="AQ67" s="39"/>
      <c r="AR67" s="39"/>
      <c r="AS67" s="39"/>
      <c r="AT67" s="39"/>
      <c r="AU67" s="39"/>
      <c r="AV67" s="39"/>
    </row>
    <row r="68" spans="11:17" ht="15" customHeight="1">
      <c r="K68" s="40"/>
      <c r="L68" s="47"/>
      <c r="M68" s="47" t="s">
        <v>104</v>
      </c>
      <c r="N68" s="28">
        <v>1406</v>
      </c>
      <c r="O68" s="29">
        <v>1469</v>
      </c>
      <c r="P68" s="30">
        <f t="shared" si="2"/>
        <v>2875</v>
      </c>
      <c r="Q68" s="7"/>
    </row>
    <row r="69" spans="11:17" ht="15" customHeight="1">
      <c r="K69" s="40"/>
      <c r="L69" s="47"/>
      <c r="M69" s="47" t="s">
        <v>140</v>
      </c>
      <c r="N69" s="28">
        <v>907</v>
      </c>
      <c r="O69" s="29">
        <v>1843</v>
      </c>
      <c r="P69" s="30">
        <f t="shared" si="2"/>
        <v>2750</v>
      </c>
      <c r="Q69" s="7"/>
    </row>
    <row r="70" spans="11:17" ht="15" customHeight="1">
      <c r="K70" s="40"/>
      <c r="L70" s="47"/>
      <c r="M70" s="47" t="s">
        <v>148</v>
      </c>
      <c r="N70" s="28">
        <v>866</v>
      </c>
      <c r="O70" s="29">
        <v>1516</v>
      </c>
      <c r="P70" s="30">
        <f aca="true" t="shared" si="12" ref="P70:P133">SUM(N70:O70)</f>
        <v>2382</v>
      </c>
      <c r="Q70" s="7"/>
    </row>
    <row r="71" spans="11:17" ht="15" customHeight="1">
      <c r="K71" s="40"/>
      <c r="L71" s="47"/>
      <c r="M71" s="47" t="s">
        <v>106</v>
      </c>
      <c r="N71" s="28">
        <v>991</v>
      </c>
      <c r="O71" s="29">
        <v>1371</v>
      </c>
      <c r="P71" s="30">
        <f t="shared" si="12"/>
        <v>2362</v>
      </c>
      <c r="Q71" s="7"/>
    </row>
    <row r="72" spans="11:17" ht="15" customHeight="1">
      <c r="K72" s="40"/>
      <c r="L72" s="47"/>
      <c r="M72" s="47" t="s">
        <v>91</v>
      </c>
      <c r="N72" s="28">
        <v>946</v>
      </c>
      <c r="O72" s="29">
        <v>1271</v>
      </c>
      <c r="P72" s="30">
        <f t="shared" si="12"/>
        <v>2217</v>
      </c>
      <c r="Q72" s="7"/>
    </row>
    <row r="73" spans="11:17" ht="15" customHeight="1">
      <c r="K73" s="40"/>
      <c r="L73" s="47"/>
      <c r="M73" s="47" t="s">
        <v>121</v>
      </c>
      <c r="N73" s="28">
        <v>1257</v>
      </c>
      <c r="O73" s="29">
        <v>927.999999999999</v>
      </c>
      <c r="P73" s="30">
        <f t="shared" si="12"/>
        <v>2184.999999999999</v>
      </c>
      <c r="Q73" s="7"/>
    </row>
    <row r="74" spans="11:17" ht="15" customHeight="1">
      <c r="K74" s="40"/>
      <c r="L74" s="47"/>
      <c r="M74" s="47" t="s">
        <v>93</v>
      </c>
      <c r="N74" s="28">
        <v>1043</v>
      </c>
      <c r="O74" s="29">
        <v>1122</v>
      </c>
      <c r="P74" s="30">
        <f t="shared" si="12"/>
        <v>2165</v>
      </c>
      <c r="Q74" s="7"/>
    </row>
    <row r="75" spans="11:17" ht="15" customHeight="1">
      <c r="K75" s="40"/>
      <c r="L75" s="47"/>
      <c r="M75" s="47" t="s">
        <v>133</v>
      </c>
      <c r="N75" s="28">
        <v>347</v>
      </c>
      <c r="O75" s="29">
        <v>1750</v>
      </c>
      <c r="P75" s="30">
        <f t="shared" si="12"/>
        <v>2097</v>
      </c>
      <c r="Q75" s="7"/>
    </row>
    <row r="76" spans="11:17" ht="15" customHeight="1">
      <c r="K76" s="40"/>
      <c r="L76" s="47"/>
      <c r="M76" s="47" t="s">
        <v>127</v>
      </c>
      <c r="N76" s="28">
        <v>1073</v>
      </c>
      <c r="O76" s="29">
        <v>855.0000000000009</v>
      </c>
      <c r="P76" s="30">
        <f t="shared" si="12"/>
        <v>1928.000000000001</v>
      </c>
      <c r="Q76" s="7"/>
    </row>
    <row r="77" spans="11:17" ht="15" customHeight="1">
      <c r="K77" s="40"/>
      <c r="L77" s="47"/>
      <c r="M77" s="47" t="s">
        <v>95</v>
      </c>
      <c r="N77" s="28">
        <v>762</v>
      </c>
      <c r="O77" s="29">
        <v>1147</v>
      </c>
      <c r="P77" s="30">
        <f t="shared" si="12"/>
        <v>1909</v>
      </c>
      <c r="Q77" s="7"/>
    </row>
    <row r="78" spans="11:17" ht="15" customHeight="1">
      <c r="K78" s="40"/>
      <c r="L78" s="47"/>
      <c r="M78" s="47" t="s">
        <v>113</v>
      </c>
      <c r="N78" s="28">
        <v>885.0000000000007</v>
      </c>
      <c r="O78" s="29">
        <v>1006</v>
      </c>
      <c r="P78" s="30">
        <f t="shared" si="12"/>
        <v>1891.0000000000007</v>
      </c>
      <c r="Q78" s="7"/>
    </row>
    <row r="79" spans="11:17" ht="15" customHeight="1">
      <c r="K79" s="40"/>
      <c r="L79" s="47"/>
      <c r="M79" s="47" t="s">
        <v>141</v>
      </c>
      <c r="N79" s="28">
        <v>973</v>
      </c>
      <c r="O79" s="29">
        <v>894.9999999999994</v>
      </c>
      <c r="P79" s="30">
        <f t="shared" si="12"/>
        <v>1867.9999999999995</v>
      </c>
      <c r="Q79" s="7"/>
    </row>
    <row r="80" spans="11:17" ht="15" customHeight="1">
      <c r="K80" s="40"/>
      <c r="L80" s="47"/>
      <c r="M80" s="47" t="s">
        <v>135</v>
      </c>
      <c r="N80" s="28">
        <v>643</v>
      </c>
      <c r="O80" s="29">
        <v>1216</v>
      </c>
      <c r="P80" s="30">
        <f t="shared" si="12"/>
        <v>1859</v>
      </c>
      <c r="Q80" s="7"/>
    </row>
    <row r="81" spans="11:17" ht="15" customHeight="1">
      <c r="K81" s="40"/>
      <c r="L81" s="47"/>
      <c r="M81" s="47" t="s">
        <v>137</v>
      </c>
      <c r="N81" s="28">
        <v>865.9999999999991</v>
      </c>
      <c r="O81" s="29">
        <v>763</v>
      </c>
      <c r="P81" s="30">
        <f t="shared" si="12"/>
        <v>1628.999999999999</v>
      </c>
      <c r="Q81" s="7"/>
    </row>
    <row r="82" spans="11:17" ht="15" customHeight="1">
      <c r="K82" s="40"/>
      <c r="L82" s="47"/>
      <c r="M82" s="47" t="s">
        <v>108</v>
      </c>
      <c r="N82" s="28">
        <v>469</v>
      </c>
      <c r="O82" s="29">
        <v>1140</v>
      </c>
      <c r="P82" s="30">
        <f t="shared" si="12"/>
        <v>1609</v>
      </c>
      <c r="Q82" s="7"/>
    </row>
    <row r="83" spans="11:17" ht="15" customHeight="1">
      <c r="K83" s="40"/>
      <c r="L83" s="47"/>
      <c r="M83" s="47" t="s">
        <v>111</v>
      </c>
      <c r="N83" s="28">
        <v>779.0000000000006</v>
      </c>
      <c r="O83" s="29">
        <v>710</v>
      </c>
      <c r="P83" s="30">
        <f t="shared" si="12"/>
        <v>1489.0000000000005</v>
      </c>
      <c r="Q83" s="7"/>
    </row>
    <row r="84" spans="11:17" ht="15" customHeight="1">
      <c r="K84" s="40"/>
      <c r="L84" s="47"/>
      <c r="M84" s="47" t="s">
        <v>134</v>
      </c>
      <c r="N84" s="28">
        <v>676</v>
      </c>
      <c r="O84" s="29">
        <v>801.0000000000009</v>
      </c>
      <c r="P84" s="30">
        <f t="shared" si="12"/>
        <v>1477.000000000001</v>
      </c>
      <c r="Q84" s="7"/>
    </row>
    <row r="85" spans="11:17" ht="15" customHeight="1">
      <c r="K85" s="40"/>
      <c r="L85" s="47"/>
      <c r="M85" s="47" t="s">
        <v>115</v>
      </c>
      <c r="N85" s="28">
        <v>455</v>
      </c>
      <c r="O85" s="29">
        <v>975</v>
      </c>
      <c r="P85" s="30">
        <f t="shared" si="12"/>
        <v>1430</v>
      </c>
      <c r="Q85" s="7"/>
    </row>
    <row r="86" spans="11:17" ht="15" customHeight="1">
      <c r="K86" s="40"/>
      <c r="L86" s="47"/>
      <c r="M86" s="47" t="s">
        <v>120</v>
      </c>
      <c r="N86" s="28">
        <v>734</v>
      </c>
      <c r="O86" s="29">
        <v>683</v>
      </c>
      <c r="P86" s="30">
        <f t="shared" si="12"/>
        <v>1417</v>
      </c>
      <c r="Q86" s="7"/>
    </row>
    <row r="87" spans="11:17" ht="15" customHeight="1">
      <c r="K87" s="40"/>
      <c r="L87" s="47"/>
      <c r="M87" s="47" t="s">
        <v>154</v>
      </c>
      <c r="N87" s="28">
        <v>487</v>
      </c>
      <c r="O87" s="29">
        <v>695</v>
      </c>
      <c r="P87" s="30">
        <f t="shared" si="12"/>
        <v>1182</v>
      </c>
      <c r="Q87" s="7"/>
    </row>
    <row r="88" spans="11:17" ht="15" customHeight="1">
      <c r="K88" s="40"/>
      <c r="L88" s="47"/>
      <c r="M88" s="47" t="s">
        <v>119</v>
      </c>
      <c r="N88" s="28">
        <v>425</v>
      </c>
      <c r="O88" s="29">
        <v>741.0000000000006</v>
      </c>
      <c r="P88" s="30">
        <f t="shared" si="12"/>
        <v>1166.0000000000005</v>
      </c>
      <c r="Q88" s="7"/>
    </row>
    <row r="89" spans="11:17" ht="15" customHeight="1">
      <c r="K89" s="40"/>
      <c r="L89" s="47"/>
      <c r="M89" s="47" t="s">
        <v>107</v>
      </c>
      <c r="N89" s="28">
        <v>532</v>
      </c>
      <c r="O89" s="29">
        <v>606.0000000000006</v>
      </c>
      <c r="P89" s="30">
        <f t="shared" si="12"/>
        <v>1138.0000000000005</v>
      </c>
      <c r="Q89" s="7"/>
    </row>
    <row r="90" spans="11:17" ht="15" customHeight="1">
      <c r="K90" s="40"/>
      <c r="L90" s="47"/>
      <c r="M90" s="47" t="s">
        <v>128</v>
      </c>
      <c r="N90" s="28">
        <v>374</v>
      </c>
      <c r="O90" s="29">
        <v>615</v>
      </c>
      <c r="P90" s="30">
        <f t="shared" si="12"/>
        <v>989</v>
      </c>
      <c r="Q90" s="7"/>
    </row>
    <row r="91" spans="11:17" ht="15" customHeight="1">
      <c r="K91" s="40"/>
      <c r="L91" s="47"/>
      <c r="M91" s="47" t="s">
        <v>156</v>
      </c>
      <c r="N91" s="28">
        <v>402</v>
      </c>
      <c r="O91" s="29">
        <v>573</v>
      </c>
      <c r="P91" s="30">
        <f t="shared" si="12"/>
        <v>975</v>
      </c>
      <c r="Q91" s="7"/>
    </row>
    <row r="92" spans="11:17" ht="15" customHeight="1">
      <c r="K92" s="40"/>
      <c r="L92" s="47"/>
      <c r="M92" s="47" t="s">
        <v>109</v>
      </c>
      <c r="N92" s="28">
        <v>404</v>
      </c>
      <c r="O92" s="29">
        <v>540</v>
      </c>
      <c r="P92" s="30">
        <f t="shared" si="12"/>
        <v>944</v>
      </c>
      <c r="Q92" s="7"/>
    </row>
    <row r="93" spans="11:17" ht="15" customHeight="1">
      <c r="K93" s="40"/>
      <c r="L93" s="47"/>
      <c r="M93" s="47" t="s">
        <v>116</v>
      </c>
      <c r="N93" s="28">
        <v>241</v>
      </c>
      <c r="O93" s="29">
        <v>605</v>
      </c>
      <c r="P93" s="30">
        <f t="shared" si="12"/>
        <v>846</v>
      </c>
      <c r="Q93" s="7"/>
    </row>
    <row r="94" spans="11:17" ht="15" customHeight="1">
      <c r="K94" s="40"/>
      <c r="L94" s="47"/>
      <c r="M94" s="47" t="s">
        <v>110</v>
      </c>
      <c r="N94" s="28">
        <v>462</v>
      </c>
      <c r="O94" s="29">
        <v>375</v>
      </c>
      <c r="P94" s="30">
        <f t="shared" si="12"/>
        <v>837</v>
      </c>
      <c r="Q94" s="7"/>
    </row>
    <row r="95" spans="11:17" ht="15" customHeight="1">
      <c r="K95" s="40"/>
      <c r="L95" s="47"/>
      <c r="M95" s="47" t="s">
        <v>96</v>
      </c>
      <c r="N95" s="28">
        <v>328</v>
      </c>
      <c r="O95" s="29">
        <v>336</v>
      </c>
      <c r="P95" s="30">
        <f t="shared" si="12"/>
        <v>664</v>
      </c>
      <c r="Q95" s="7"/>
    </row>
    <row r="96" spans="11:17" ht="15" customHeight="1">
      <c r="K96" s="40"/>
      <c r="L96" s="47"/>
      <c r="M96" s="47" t="s">
        <v>123</v>
      </c>
      <c r="N96" s="28">
        <v>239</v>
      </c>
      <c r="O96" s="29">
        <v>283</v>
      </c>
      <c r="P96" s="30">
        <f t="shared" si="12"/>
        <v>522</v>
      </c>
      <c r="Q96" s="7"/>
    </row>
    <row r="97" spans="11:17" ht="15" customHeight="1">
      <c r="K97" s="40"/>
      <c r="L97" s="47"/>
      <c r="M97" s="47" t="s">
        <v>144</v>
      </c>
      <c r="N97" s="28">
        <v>283</v>
      </c>
      <c r="O97" s="29">
        <v>232</v>
      </c>
      <c r="P97" s="30">
        <f t="shared" si="12"/>
        <v>515</v>
      </c>
      <c r="Q97" s="7"/>
    </row>
    <row r="98" spans="11:17" ht="15" customHeight="1">
      <c r="K98" s="40"/>
      <c r="L98" s="47"/>
      <c r="M98" s="47" t="s">
        <v>118</v>
      </c>
      <c r="N98" s="28">
        <v>231</v>
      </c>
      <c r="O98" s="29">
        <v>270</v>
      </c>
      <c r="P98" s="30">
        <f t="shared" si="12"/>
        <v>501</v>
      </c>
      <c r="Q98" s="7"/>
    </row>
    <row r="99" spans="11:17" ht="15" customHeight="1">
      <c r="K99" s="40"/>
      <c r="L99" s="47"/>
      <c r="M99" s="47" t="s">
        <v>114</v>
      </c>
      <c r="N99" s="28">
        <v>148</v>
      </c>
      <c r="O99" s="29">
        <v>265</v>
      </c>
      <c r="P99" s="30">
        <f t="shared" si="12"/>
        <v>413</v>
      </c>
      <c r="Q99" s="7"/>
    </row>
    <row r="100" spans="11:17" ht="15" customHeight="1">
      <c r="K100" s="40"/>
      <c r="L100" s="47"/>
      <c r="M100" s="47" t="s">
        <v>112</v>
      </c>
      <c r="N100" s="28">
        <v>181</v>
      </c>
      <c r="O100" s="29">
        <v>170</v>
      </c>
      <c r="P100" s="30">
        <f t="shared" si="12"/>
        <v>351</v>
      </c>
      <c r="Q100" s="7"/>
    </row>
    <row r="101" spans="11:17" ht="15" customHeight="1">
      <c r="K101" s="40"/>
      <c r="L101" s="47"/>
      <c r="M101" s="47" t="s">
        <v>103</v>
      </c>
      <c r="N101" s="28">
        <v>170</v>
      </c>
      <c r="O101" s="29">
        <v>159</v>
      </c>
      <c r="P101" s="30">
        <f t="shared" si="12"/>
        <v>329</v>
      </c>
      <c r="Q101" s="7"/>
    </row>
    <row r="102" spans="11:17" ht="15" customHeight="1">
      <c r="K102" s="40"/>
      <c r="L102" s="47"/>
      <c r="M102" s="47" t="s">
        <v>131</v>
      </c>
      <c r="N102" s="28">
        <v>77</v>
      </c>
      <c r="O102" s="29">
        <v>234</v>
      </c>
      <c r="P102" s="30">
        <f t="shared" si="12"/>
        <v>311</v>
      </c>
      <c r="Q102" s="7"/>
    </row>
    <row r="103" spans="11:17" ht="15" customHeight="1">
      <c r="K103" s="40"/>
      <c r="L103" s="47"/>
      <c r="M103" s="47" t="s">
        <v>147</v>
      </c>
      <c r="N103" s="28">
        <v>103</v>
      </c>
      <c r="O103" s="29">
        <v>194</v>
      </c>
      <c r="P103" s="30">
        <f t="shared" si="12"/>
        <v>297</v>
      </c>
      <c r="Q103" s="7"/>
    </row>
    <row r="104" spans="11:17" ht="15" customHeight="1">
      <c r="K104" s="40"/>
      <c r="L104" s="47"/>
      <c r="M104" s="47" t="s">
        <v>102</v>
      </c>
      <c r="N104" s="28">
        <v>63</v>
      </c>
      <c r="O104" s="29">
        <v>230</v>
      </c>
      <c r="P104" s="30">
        <f t="shared" si="12"/>
        <v>293</v>
      </c>
      <c r="Q104" s="7"/>
    </row>
    <row r="105" spans="11:17" ht="15" customHeight="1">
      <c r="K105" s="40"/>
      <c r="L105" s="47"/>
      <c r="M105" s="47" t="s">
        <v>98</v>
      </c>
      <c r="N105" s="28">
        <v>53</v>
      </c>
      <c r="O105" s="29">
        <v>225</v>
      </c>
      <c r="P105" s="30">
        <f t="shared" si="12"/>
        <v>278</v>
      </c>
      <c r="Q105" s="7"/>
    </row>
    <row r="106" spans="11:17" ht="15" customHeight="1">
      <c r="K106" s="40"/>
      <c r="L106" s="47"/>
      <c r="M106" s="47" t="s">
        <v>94</v>
      </c>
      <c r="N106" s="28">
        <v>95</v>
      </c>
      <c r="O106" s="29">
        <v>144</v>
      </c>
      <c r="P106" s="30">
        <f t="shared" si="12"/>
        <v>239</v>
      </c>
      <c r="Q106" s="7"/>
    </row>
    <row r="107" spans="11:17" ht="15" customHeight="1">
      <c r="K107" s="40"/>
      <c r="L107" s="47"/>
      <c r="M107" s="47" t="s">
        <v>153</v>
      </c>
      <c r="N107" s="28">
        <v>109</v>
      </c>
      <c r="O107" s="29">
        <v>128</v>
      </c>
      <c r="P107" s="30">
        <f t="shared" si="12"/>
        <v>237</v>
      </c>
      <c r="Q107" s="7"/>
    </row>
    <row r="108" spans="11:17" ht="15" customHeight="1">
      <c r="K108" s="40"/>
      <c r="L108" s="47"/>
      <c r="M108" s="47" t="s">
        <v>150</v>
      </c>
      <c r="N108" s="28">
        <v>90</v>
      </c>
      <c r="O108" s="29">
        <v>129</v>
      </c>
      <c r="P108" s="30">
        <f t="shared" si="12"/>
        <v>219</v>
      </c>
      <c r="Q108" s="7"/>
    </row>
    <row r="109" spans="11:17" ht="15" customHeight="1">
      <c r="K109" s="40"/>
      <c r="L109" s="47"/>
      <c r="M109" s="47" t="s">
        <v>124</v>
      </c>
      <c r="N109" s="28">
        <v>112</v>
      </c>
      <c r="O109" s="29">
        <v>101</v>
      </c>
      <c r="P109" s="30">
        <f t="shared" si="12"/>
        <v>213</v>
      </c>
      <c r="Q109" s="7"/>
    </row>
    <row r="110" spans="11:17" ht="15" customHeight="1">
      <c r="K110" s="40"/>
      <c r="L110" s="47"/>
      <c r="M110" s="47" t="s">
        <v>99</v>
      </c>
      <c r="N110" s="28">
        <v>98</v>
      </c>
      <c r="O110" s="29">
        <v>100</v>
      </c>
      <c r="P110" s="30">
        <f t="shared" si="12"/>
        <v>198</v>
      </c>
      <c r="Q110" s="7"/>
    </row>
    <row r="111" spans="11:17" ht="15" customHeight="1">
      <c r="K111" s="40"/>
      <c r="L111" s="47"/>
      <c r="M111" s="47" t="s">
        <v>142</v>
      </c>
      <c r="N111" s="28">
        <v>59</v>
      </c>
      <c r="O111" s="29">
        <v>124</v>
      </c>
      <c r="P111" s="30">
        <f t="shared" si="12"/>
        <v>183</v>
      </c>
      <c r="Q111" s="7"/>
    </row>
    <row r="112" spans="11:17" ht="15" customHeight="1">
      <c r="K112" s="40"/>
      <c r="L112" s="47"/>
      <c r="M112" s="47" t="s">
        <v>149</v>
      </c>
      <c r="N112" s="28">
        <v>84</v>
      </c>
      <c r="O112" s="29">
        <v>97</v>
      </c>
      <c r="P112" s="30">
        <f t="shared" si="12"/>
        <v>181</v>
      </c>
      <c r="Q112" s="7"/>
    </row>
    <row r="113" spans="11:17" ht="15" customHeight="1">
      <c r="K113" s="40"/>
      <c r="L113" s="47"/>
      <c r="M113" s="47" t="s">
        <v>146</v>
      </c>
      <c r="N113" s="28">
        <v>32</v>
      </c>
      <c r="O113" s="29">
        <v>83</v>
      </c>
      <c r="P113" s="30">
        <f t="shared" si="12"/>
        <v>115</v>
      </c>
      <c r="Q113" s="7"/>
    </row>
    <row r="114" spans="11:17" ht="15" customHeight="1">
      <c r="K114" s="40"/>
      <c r="L114" s="47"/>
      <c r="M114" s="47" t="s">
        <v>117</v>
      </c>
      <c r="N114" s="28">
        <v>63</v>
      </c>
      <c r="O114" s="29">
        <v>48</v>
      </c>
      <c r="P114" s="30">
        <f t="shared" si="12"/>
        <v>111</v>
      </c>
      <c r="Q114" s="7"/>
    </row>
    <row r="115" spans="11:17" ht="15" customHeight="1">
      <c r="K115" s="40"/>
      <c r="L115" s="47"/>
      <c r="M115" s="47" t="s">
        <v>97</v>
      </c>
      <c r="N115" s="28">
        <v>48</v>
      </c>
      <c r="O115" s="29">
        <v>55</v>
      </c>
      <c r="P115" s="30">
        <f t="shared" si="12"/>
        <v>103</v>
      </c>
      <c r="Q115" s="7"/>
    </row>
    <row r="116" spans="11:17" ht="15" customHeight="1">
      <c r="K116" s="40"/>
      <c r="L116" s="47"/>
      <c r="M116" s="47" t="s">
        <v>143</v>
      </c>
      <c r="N116" s="28">
        <v>29</v>
      </c>
      <c r="O116" s="29">
        <v>51</v>
      </c>
      <c r="P116" s="30">
        <f t="shared" si="12"/>
        <v>80</v>
      </c>
      <c r="Q116" s="7"/>
    </row>
    <row r="117" spans="11:17" ht="15" customHeight="1">
      <c r="K117" s="40"/>
      <c r="L117" s="47"/>
      <c r="M117" s="47" t="s">
        <v>100</v>
      </c>
      <c r="N117" s="28">
        <v>45</v>
      </c>
      <c r="O117" s="29">
        <v>33</v>
      </c>
      <c r="P117" s="30">
        <f t="shared" si="12"/>
        <v>78</v>
      </c>
      <c r="Q117" s="7"/>
    </row>
    <row r="118" spans="11:17" ht="15" customHeight="1">
      <c r="K118" s="40"/>
      <c r="L118" s="47"/>
      <c r="M118" s="47" t="s">
        <v>151</v>
      </c>
      <c r="N118" s="28">
        <v>1</v>
      </c>
      <c r="O118" s="29">
        <v>33</v>
      </c>
      <c r="P118" s="30">
        <f t="shared" si="12"/>
        <v>34</v>
      </c>
      <c r="Q118" s="7"/>
    </row>
    <row r="119" spans="11:17" ht="15" customHeight="1">
      <c r="K119" s="40"/>
      <c r="L119" s="47"/>
      <c r="M119" s="47" t="s">
        <v>136</v>
      </c>
      <c r="N119" s="28">
        <v>2</v>
      </c>
      <c r="O119" s="29">
        <v>15</v>
      </c>
      <c r="P119" s="30">
        <f t="shared" si="12"/>
        <v>17</v>
      </c>
      <c r="Q119" s="7"/>
    </row>
    <row r="120" spans="11:17" ht="15" customHeight="1">
      <c r="K120" s="40"/>
      <c r="L120" s="47"/>
      <c r="M120" s="47" t="s">
        <v>157</v>
      </c>
      <c r="N120" s="28">
        <v>7</v>
      </c>
      <c r="O120" s="29">
        <v>5</v>
      </c>
      <c r="P120" s="30">
        <f t="shared" si="12"/>
        <v>12</v>
      </c>
      <c r="Q120" s="7"/>
    </row>
    <row r="121" spans="11:17" ht="15" customHeight="1">
      <c r="K121" s="40"/>
      <c r="L121" s="47"/>
      <c r="M121" s="47" t="s">
        <v>145</v>
      </c>
      <c r="N121" s="28">
        <v>4</v>
      </c>
      <c r="O121" s="29">
        <v>5</v>
      </c>
      <c r="P121" s="30">
        <f t="shared" si="12"/>
        <v>9</v>
      </c>
      <c r="Q121" s="7"/>
    </row>
    <row r="122" spans="11:17" ht="15" customHeight="1">
      <c r="K122" s="40"/>
      <c r="L122" s="47"/>
      <c r="M122" s="47" t="s">
        <v>155</v>
      </c>
      <c r="N122" s="28">
        <v>7</v>
      </c>
      <c r="O122" s="29">
        <v>2</v>
      </c>
      <c r="P122" s="30">
        <f t="shared" si="12"/>
        <v>9</v>
      </c>
      <c r="Q122" s="7"/>
    </row>
    <row r="123" spans="11:17" ht="15" customHeight="1">
      <c r="K123" s="40"/>
      <c r="L123" s="47"/>
      <c r="M123" s="47" t="s">
        <v>101</v>
      </c>
      <c r="N123" s="28">
        <v>1</v>
      </c>
      <c r="O123" s="29">
        <v>6</v>
      </c>
      <c r="P123" s="30">
        <f t="shared" si="12"/>
        <v>7</v>
      </c>
      <c r="Q123" s="7"/>
    </row>
    <row r="124" spans="11:17" ht="15" customHeight="1" thickBot="1">
      <c r="K124" s="40"/>
      <c r="L124" s="49"/>
      <c r="M124" s="48" t="s">
        <v>152</v>
      </c>
      <c r="N124" s="11" t="s">
        <v>1</v>
      </c>
      <c r="O124" s="12">
        <v>2</v>
      </c>
      <c r="P124" s="13">
        <f t="shared" si="12"/>
        <v>2</v>
      </c>
      <c r="Q124" s="7"/>
    </row>
    <row r="125" spans="11:17" ht="15" customHeight="1" thickBot="1">
      <c r="K125" s="40"/>
      <c r="L125" s="37" t="s">
        <v>170</v>
      </c>
      <c r="M125" s="50"/>
      <c r="N125" s="51">
        <f>SUM(N58:N124)</f>
        <v>50037.00000000001</v>
      </c>
      <c r="O125" s="52">
        <f>SUM(O58:O124)</f>
        <v>66391</v>
      </c>
      <c r="P125" s="36">
        <f t="shared" si="12"/>
        <v>116428</v>
      </c>
      <c r="Q125" s="7"/>
    </row>
    <row r="126" spans="11:17" ht="15" customHeight="1" thickBot="1">
      <c r="K126" s="40"/>
      <c r="L126" s="54" t="s">
        <v>3</v>
      </c>
      <c r="M126" s="55" t="s">
        <v>158</v>
      </c>
      <c r="N126" s="56">
        <v>11</v>
      </c>
      <c r="O126" s="19">
        <v>1</v>
      </c>
      <c r="P126" s="20">
        <f t="shared" si="12"/>
        <v>12</v>
      </c>
      <c r="Q126" s="7"/>
    </row>
    <row r="127" spans="11:17" ht="15" customHeight="1" thickBot="1">
      <c r="K127" s="40"/>
      <c r="L127" s="57" t="s">
        <v>171</v>
      </c>
      <c r="M127" s="50"/>
      <c r="N127" s="51">
        <f>SUM(N126)</f>
        <v>11</v>
      </c>
      <c r="O127" s="52">
        <f>SUM(O126)</f>
        <v>1</v>
      </c>
      <c r="P127" s="36">
        <f t="shared" si="12"/>
        <v>12</v>
      </c>
      <c r="Q127" s="7"/>
    </row>
    <row r="128" spans="11:17" ht="15" customHeight="1">
      <c r="K128" s="40"/>
      <c r="L128" s="53" t="s">
        <v>4</v>
      </c>
      <c r="M128" s="53" t="s">
        <v>139</v>
      </c>
      <c r="N128" s="23">
        <v>1534</v>
      </c>
      <c r="O128" s="24">
        <v>4081</v>
      </c>
      <c r="P128" s="25">
        <f t="shared" si="12"/>
        <v>5615</v>
      </c>
      <c r="Q128" s="7"/>
    </row>
    <row r="129" spans="11:17" ht="15" customHeight="1">
      <c r="K129" s="40"/>
      <c r="L129" s="47"/>
      <c r="M129" s="47" t="s">
        <v>102</v>
      </c>
      <c r="N129" s="28">
        <v>495</v>
      </c>
      <c r="O129" s="29">
        <v>3542</v>
      </c>
      <c r="P129" s="30">
        <f t="shared" si="12"/>
        <v>4037</v>
      </c>
      <c r="Q129" s="7"/>
    </row>
    <row r="130" spans="11:17" ht="15" customHeight="1">
      <c r="K130" s="40"/>
      <c r="L130" s="47"/>
      <c r="M130" s="47" t="s">
        <v>92</v>
      </c>
      <c r="N130" s="28">
        <v>873</v>
      </c>
      <c r="O130" s="29">
        <v>2866</v>
      </c>
      <c r="P130" s="30">
        <f t="shared" si="12"/>
        <v>3739</v>
      </c>
      <c r="Q130" s="7"/>
    </row>
    <row r="131" spans="11:17" ht="15" customHeight="1">
      <c r="K131" s="40"/>
      <c r="L131" s="47"/>
      <c r="M131" s="47" t="s">
        <v>129</v>
      </c>
      <c r="N131" s="28">
        <v>750</v>
      </c>
      <c r="O131" s="29">
        <v>2426</v>
      </c>
      <c r="P131" s="30">
        <f t="shared" si="12"/>
        <v>3176</v>
      </c>
      <c r="Q131" s="7"/>
    </row>
    <row r="132" spans="11:17" ht="15" customHeight="1">
      <c r="K132" s="40"/>
      <c r="L132" s="47"/>
      <c r="M132" s="47" t="s">
        <v>95</v>
      </c>
      <c r="N132" s="28">
        <v>692</v>
      </c>
      <c r="O132" s="29">
        <v>2026</v>
      </c>
      <c r="P132" s="30">
        <f t="shared" si="12"/>
        <v>2718</v>
      </c>
      <c r="Q132" s="7"/>
    </row>
    <row r="133" spans="11:17" ht="15" customHeight="1">
      <c r="K133" s="40"/>
      <c r="L133" s="47"/>
      <c r="M133" s="47" t="s">
        <v>113</v>
      </c>
      <c r="N133" s="28">
        <v>604</v>
      </c>
      <c r="O133" s="29">
        <v>1880</v>
      </c>
      <c r="P133" s="30">
        <f t="shared" si="12"/>
        <v>2484</v>
      </c>
      <c r="Q133" s="7"/>
    </row>
    <row r="134" spans="11:17" ht="15" customHeight="1">
      <c r="K134" s="40"/>
      <c r="L134" s="47"/>
      <c r="M134" s="47" t="s">
        <v>125</v>
      </c>
      <c r="N134" s="28">
        <v>560</v>
      </c>
      <c r="O134" s="29">
        <v>1540</v>
      </c>
      <c r="P134" s="30">
        <f aca="true" t="shared" si="13" ref="P134:P197">SUM(N134:O134)</f>
        <v>2100</v>
      </c>
      <c r="Q134" s="7"/>
    </row>
    <row r="135" spans="11:17" ht="15" customHeight="1">
      <c r="K135" s="40"/>
      <c r="L135" s="47"/>
      <c r="M135" s="47" t="s">
        <v>131</v>
      </c>
      <c r="N135" s="28">
        <v>408</v>
      </c>
      <c r="O135" s="29">
        <v>1581</v>
      </c>
      <c r="P135" s="30">
        <f t="shared" si="13"/>
        <v>1989</v>
      </c>
      <c r="Q135" s="7"/>
    </row>
    <row r="136" spans="11:17" ht="15" customHeight="1">
      <c r="K136" s="40"/>
      <c r="L136" s="47"/>
      <c r="M136" s="47" t="s">
        <v>128</v>
      </c>
      <c r="N136" s="28">
        <v>322</v>
      </c>
      <c r="O136" s="29">
        <v>1659</v>
      </c>
      <c r="P136" s="30">
        <f t="shared" si="13"/>
        <v>1981</v>
      </c>
      <c r="Q136" s="7"/>
    </row>
    <row r="137" spans="11:17" ht="15" customHeight="1">
      <c r="K137" s="40"/>
      <c r="L137" s="47"/>
      <c r="M137" s="47" t="s">
        <v>116</v>
      </c>
      <c r="N137" s="28">
        <v>205</v>
      </c>
      <c r="O137" s="29">
        <v>1347</v>
      </c>
      <c r="P137" s="30">
        <f t="shared" si="13"/>
        <v>1552</v>
      </c>
      <c r="Q137" s="7"/>
    </row>
    <row r="138" spans="11:17" ht="15" customHeight="1">
      <c r="K138" s="40"/>
      <c r="L138" s="47"/>
      <c r="M138" s="47" t="s">
        <v>115</v>
      </c>
      <c r="N138" s="28">
        <v>312</v>
      </c>
      <c r="O138" s="29">
        <v>1110</v>
      </c>
      <c r="P138" s="30">
        <f t="shared" si="13"/>
        <v>1422</v>
      </c>
      <c r="Q138" s="7"/>
    </row>
    <row r="139" spans="11:17" ht="15" customHeight="1">
      <c r="K139" s="40"/>
      <c r="L139" s="47"/>
      <c r="M139" s="47" t="s">
        <v>109</v>
      </c>
      <c r="N139" s="28">
        <v>374</v>
      </c>
      <c r="O139" s="29">
        <v>982</v>
      </c>
      <c r="P139" s="30">
        <f t="shared" si="13"/>
        <v>1356</v>
      </c>
      <c r="Q139" s="7"/>
    </row>
    <row r="140" spans="11:17" ht="15" customHeight="1">
      <c r="K140" s="40"/>
      <c r="L140" s="47"/>
      <c r="M140" s="47" t="s">
        <v>122</v>
      </c>
      <c r="N140" s="28">
        <v>360</v>
      </c>
      <c r="O140" s="29">
        <v>965</v>
      </c>
      <c r="P140" s="30">
        <f t="shared" si="13"/>
        <v>1325</v>
      </c>
      <c r="Q140" s="7"/>
    </row>
    <row r="141" spans="11:17" ht="15" customHeight="1">
      <c r="K141" s="40"/>
      <c r="L141" s="47"/>
      <c r="M141" s="47" t="s">
        <v>138</v>
      </c>
      <c r="N141" s="28">
        <v>311</v>
      </c>
      <c r="O141" s="29">
        <v>944</v>
      </c>
      <c r="P141" s="30">
        <f t="shared" si="13"/>
        <v>1255</v>
      </c>
      <c r="Q141" s="7"/>
    </row>
    <row r="142" spans="11:17" ht="15" customHeight="1">
      <c r="K142" s="40"/>
      <c r="L142" s="47"/>
      <c r="M142" s="47" t="s">
        <v>143</v>
      </c>
      <c r="N142" s="28">
        <v>310</v>
      </c>
      <c r="O142" s="29">
        <v>897</v>
      </c>
      <c r="P142" s="30">
        <f t="shared" si="13"/>
        <v>1207</v>
      </c>
      <c r="Q142" s="7"/>
    </row>
    <row r="143" spans="11:17" ht="15" customHeight="1">
      <c r="K143" s="40"/>
      <c r="L143" s="47"/>
      <c r="M143" s="47" t="s">
        <v>140</v>
      </c>
      <c r="N143" s="28">
        <v>178</v>
      </c>
      <c r="O143" s="29">
        <v>1020</v>
      </c>
      <c r="P143" s="30">
        <f t="shared" si="13"/>
        <v>1198</v>
      </c>
      <c r="Q143" s="7"/>
    </row>
    <row r="144" spans="11:17" ht="15" customHeight="1">
      <c r="K144" s="40"/>
      <c r="L144" s="47"/>
      <c r="M144" s="47" t="s">
        <v>165</v>
      </c>
      <c r="N144" s="28">
        <v>32</v>
      </c>
      <c r="O144" s="29">
        <v>1151</v>
      </c>
      <c r="P144" s="30">
        <f t="shared" si="13"/>
        <v>1183</v>
      </c>
      <c r="Q144" s="7"/>
    </row>
    <row r="145" spans="11:17" ht="15" customHeight="1">
      <c r="K145" s="40"/>
      <c r="L145" s="47"/>
      <c r="M145" s="47" t="s">
        <v>164</v>
      </c>
      <c r="N145" s="28">
        <v>69</v>
      </c>
      <c r="O145" s="29">
        <v>1033</v>
      </c>
      <c r="P145" s="30">
        <f t="shared" si="13"/>
        <v>1102</v>
      </c>
      <c r="Q145" s="7"/>
    </row>
    <row r="146" spans="11:17" ht="15" customHeight="1">
      <c r="K146" s="40"/>
      <c r="L146" s="47"/>
      <c r="M146" s="47" t="s">
        <v>154</v>
      </c>
      <c r="N146" s="28">
        <v>211</v>
      </c>
      <c r="O146" s="29">
        <v>782</v>
      </c>
      <c r="P146" s="30">
        <f t="shared" si="13"/>
        <v>993</v>
      </c>
      <c r="Q146" s="7"/>
    </row>
    <row r="147" spans="11:17" ht="15" customHeight="1">
      <c r="K147" s="40"/>
      <c r="L147" s="47"/>
      <c r="M147" s="47" t="s">
        <v>156</v>
      </c>
      <c r="N147" s="28">
        <v>209</v>
      </c>
      <c r="O147" s="29">
        <v>698</v>
      </c>
      <c r="P147" s="30">
        <f t="shared" si="13"/>
        <v>907</v>
      </c>
      <c r="Q147" s="7"/>
    </row>
    <row r="148" spans="11:17" ht="15" customHeight="1">
      <c r="K148" s="40"/>
      <c r="L148" s="47"/>
      <c r="M148" s="47" t="s">
        <v>105</v>
      </c>
      <c r="N148" s="28">
        <v>287</v>
      </c>
      <c r="O148" s="29">
        <v>588</v>
      </c>
      <c r="P148" s="30">
        <f t="shared" si="13"/>
        <v>875</v>
      </c>
      <c r="Q148" s="7"/>
    </row>
    <row r="149" spans="11:17" ht="15" customHeight="1">
      <c r="K149" s="40"/>
      <c r="L149" s="47"/>
      <c r="M149" s="47" t="s">
        <v>108</v>
      </c>
      <c r="N149" s="28">
        <v>200</v>
      </c>
      <c r="O149" s="29">
        <v>659</v>
      </c>
      <c r="P149" s="30">
        <f t="shared" si="13"/>
        <v>859</v>
      </c>
      <c r="Q149" s="7"/>
    </row>
    <row r="150" spans="11:17" ht="15" customHeight="1">
      <c r="K150" s="40"/>
      <c r="L150" s="47"/>
      <c r="M150" s="47" t="s">
        <v>134</v>
      </c>
      <c r="N150" s="28">
        <v>184</v>
      </c>
      <c r="O150" s="29">
        <v>661</v>
      </c>
      <c r="P150" s="30">
        <f t="shared" si="13"/>
        <v>845</v>
      </c>
      <c r="Q150" s="7"/>
    </row>
    <row r="151" spans="11:17" ht="15" customHeight="1">
      <c r="K151" s="40"/>
      <c r="L151" s="47"/>
      <c r="M151" s="47" t="s">
        <v>130</v>
      </c>
      <c r="N151" s="28">
        <v>293</v>
      </c>
      <c r="O151" s="29">
        <v>527</v>
      </c>
      <c r="P151" s="30">
        <f t="shared" si="13"/>
        <v>820</v>
      </c>
      <c r="Q151" s="7"/>
    </row>
    <row r="152" spans="11:17" ht="15" customHeight="1">
      <c r="K152" s="40"/>
      <c r="L152" s="47"/>
      <c r="M152" s="47" t="s">
        <v>133</v>
      </c>
      <c r="N152" s="28">
        <v>160</v>
      </c>
      <c r="O152" s="29">
        <v>634</v>
      </c>
      <c r="P152" s="30">
        <f t="shared" si="13"/>
        <v>794</v>
      </c>
      <c r="Q152" s="7"/>
    </row>
    <row r="153" spans="11:17" ht="15" customHeight="1">
      <c r="K153" s="40"/>
      <c r="L153" s="47"/>
      <c r="M153" s="47" t="s">
        <v>120</v>
      </c>
      <c r="N153" s="28">
        <v>133</v>
      </c>
      <c r="O153" s="29">
        <v>633</v>
      </c>
      <c r="P153" s="30">
        <f t="shared" si="13"/>
        <v>766</v>
      </c>
      <c r="Q153" s="7"/>
    </row>
    <row r="154" spans="11:17" ht="15" customHeight="1">
      <c r="K154" s="40"/>
      <c r="L154" s="47"/>
      <c r="M154" s="47" t="s">
        <v>135</v>
      </c>
      <c r="N154" s="28">
        <v>183</v>
      </c>
      <c r="O154" s="29">
        <v>513</v>
      </c>
      <c r="P154" s="30">
        <f t="shared" si="13"/>
        <v>696</v>
      </c>
      <c r="Q154" s="7"/>
    </row>
    <row r="155" spans="11:17" ht="15" customHeight="1">
      <c r="K155" s="40"/>
      <c r="L155" s="47"/>
      <c r="M155" s="47" t="s">
        <v>104</v>
      </c>
      <c r="N155" s="28">
        <v>183</v>
      </c>
      <c r="O155" s="29">
        <v>467</v>
      </c>
      <c r="P155" s="30">
        <f t="shared" si="13"/>
        <v>650</v>
      </c>
      <c r="Q155" s="7"/>
    </row>
    <row r="156" spans="11:17" ht="15" customHeight="1">
      <c r="K156" s="40"/>
      <c r="L156" s="47"/>
      <c r="M156" s="47" t="s">
        <v>158</v>
      </c>
      <c r="N156" s="28">
        <v>75</v>
      </c>
      <c r="O156" s="29">
        <v>538</v>
      </c>
      <c r="P156" s="30">
        <f t="shared" si="13"/>
        <v>613</v>
      </c>
      <c r="Q156" s="7"/>
    </row>
    <row r="157" spans="11:17" ht="15" customHeight="1">
      <c r="K157" s="40"/>
      <c r="L157" s="47"/>
      <c r="M157" s="47" t="s">
        <v>148</v>
      </c>
      <c r="N157" s="28">
        <v>193</v>
      </c>
      <c r="O157" s="29">
        <v>406</v>
      </c>
      <c r="P157" s="30">
        <f t="shared" si="13"/>
        <v>599</v>
      </c>
      <c r="Q157" s="7"/>
    </row>
    <row r="158" spans="11:17" ht="15" customHeight="1">
      <c r="K158" s="40"/>
      <c r="L158" s="47"/>
      <c r="M158" s="47" t="s">
        <v>123</v>
      </c>
      <c r="N158" s="28">
        <v>153</v>
      </c>
      <c r="O158" s="29">
        <v>431</v>
      </c>
      <c r="P158" s="30">
        <f t="shared" si="13"/>
        <v>584</v>
      </c>
      <c r="Q158" s="7"/>
    </row>
    <row r="159" spans="11:17" ht="15" customHeight="1">
      <c r="K159" s="40"/>
      <c r="L159" s="47"/>
      <c r="M159" s="47" t="s">
        <v>99</v>
      </c>
      <c r="N159" s="28">
        <v>132</v>
      </c>
      <c r="O159" s="29">
        <v>451</v>
      </c>
      <c r="P159" s="30">
        <f t="shared" si="13"/>
        <v>583</v>
      </c>
      <c r="Q159" s="7"/>
    </row>
    <row r="160" spans="11:17" ht="15" customHeight="1">
      <c r="K160" s="40"/>
      <c r="L160" s="47"/>
      <c r="M160" s="47" t="s">
        <v>153</v>
      </c>
      <c r="N160" s="28">
        <v>184</v>
      </c>
      <c r="O160" s="29">
        <v>302</v>
      </c>
      <c r="P160" s="30">
        <f t="shared" si="13"/>
        <v>486</v>
      </c>
      <c r="Q160" s="7"/>
    </row>
    <row r="161" spans="11:17" ht="15" customHeight="1">
      <c r="K161" s="40"/>
      <c r="L161" s="47"/>
      <c r="M161" s="47" t="s">
        <v>119</v>
      </c>
      <c r="N161" s="28">
        <v>98</v>
      </c>
      <c r="O161" s="29">
        <v>351</v>
      </c>
      <c r="P161" s="30">
        <f t="shared" si="13"/>
        <v>449</v>
      </c>
      <c r="Q161" s="7"/>
    </row>
    <row r="162" spans="11:17" ht="15" customHeight="1">
      <c r="K162" s="40"/>
      <c r="L162" s="47"/>
      <c r="M162" s="47" t="s">
        <v>126</v>
      </c>
      <c r="N162" s="28">
        <v>54</v>
      </c>
      <c r="O162" s="29">
        <v>370</v>
      </c>
      <c r="P162" s="30">
        <f t="shared" si="13"/>
        <v>424</v>
      </c>
      <c r="Q162" s="7"/>
    </row>
    <row r="163" spans="11:17" ht="15" customHeight="1">
      <c r="K163" s="40"/>
      <c r="L163" s="47"/>
      <c r="M163" s="47" t="s">
        <v>114</v>
      </c>
      <c r="N163" s="28">
        <v>86</v>
      </c>
      <c r="O163" s="29">
        <v>331</v>
      </c>
      <c r="P163" s="30">
        <f t="shared" si="13"/>
        <v>417</v>
      </c>
      <c r="Q163" s="7"/>
    </row>
    <row r="164" spans="11:17" ht="15" customHeight="1">
      <c r="K164" s="40"/>
      <c r="L164" s="47"/>
      <c r="M164" s="47" t="s">
        <v>96</v>
      </c>
      <c r="N164" s="28">
        <v>82</v>
      </c>
      <c r="O164" s="29">
        <v>324</v>
      </c>
      <c r="P164" s="30">
        <f t="shared" si="13"/>
        <v>406</v>
      </c>
      <c r="Q164" s="7"/>
    </row>
    <row r="165" spans="11:17" ht="15" customHeight="1">
      <c r="K165" s="40"/>
      <c r="L165" s="47"/>
      <c r="M165" s="47" t="s">
        <v>111</v>
      </c>
      <c r="N165" s="28">
        <v>82</v>
      </c>
      <c r="O165" s="29">
        <v>316</v>
      </c>
      <c r="P165" s="30">
        <f t="shared" si="13"/>
        <v>398</v>
      </c>
      <c r="Q165" s="7"/>
    </row>
    <row r="166" spans="11:17" ht="15" customHeight="1">
      <c r="K166" s="40"/>
      <c r="L166" s="47"/>
      <c r="M166" s="47" t="s">
        <v>106</v>
      </c>
      <c r="N166" s="28">
        <v>77</v>
      </c>
      <c r="O166" s="29">
        <v>312</v>
      </c>
      <c r="P166" s="30">
        <f t="shared" si="13"/>
        <v>389</v>
      </c>
      <c r="Q166" s="7"/>
    </row>
    <row r="167" spans="11:17" ht="15" customHeight="1">
      <c r="K167" s="40"/>
      <c r="L167" s="47"/>
      <c r="M167" s="47" t="s">
        <v>110</v>
      </c>
      <c r="N167" s="28">
        <v>86</v>
      </c>
      <c r="O167" s="29">
        <v>299</v>
      </c>
      <c r="P167" s="30">
        <f t="shared" si="13"/>
        <v>385</v>
      </c>
      <c r="Q167" s="7"/>
    </row>
    <row r="168" spans="11:17" ht="15" customHeight="1">
      <c r="K168" s="40"/>
      <c r="L168" s="47"/>
      <c r="M168" s="47" t="s">
        <v>132</v>
      </c>
      <c r="N168" s="28">
        <v>119</v>
      </c>
      <c r="O168" s="29">
        <v>241</v>
      </c>
      <c r="P168" s="30">
        <f t="shared" si="13"/>
        <v>360</v>
      </c>
      <c r="Q168" s="7"/>
    </row>
    <row r="169" spans="11:17" ht="15" customHeight="1">
      <c r="K169" s="40"/>
      <c r="L169" s="47"/>
      <c r="M169" s="47" t="s">
        <v>147</v>
      </c>
      <c r="N169" s="28">
        <v>102</v>
      </c>
      <c r="O169" s="29">
        <v>256</v>
      </c>
      <c r="P169" s="30">
        <f t="shared" si="13"/>
        <v>358</v>
      </c>
      <c r="Q169" s="7"/>
    </row>
    <row r="170" spans="11:17" ht="15" customHeight="1">
      <c r="K170" s="40"/>
      <c r="L170" s="47"/>
      <c r="M170" s="47" t="s">
        <v>98</v>
      </c>
      <c r="N170" s="28">
        <v>68</v>
      </c>
      <c r="O170" s="29">
        <v>284</v>
      </c>
      <c r="P170" s="30">
        <f t="shared" si="13"/>
        <v>352</v>
      </c>
      <c r="Q170" s="7"/>
    </row>
    <row r="171" spans="11:17" ht="15" customHeight="1">
      <c r="K171" s="40"/>
      <c r="L171" s="47"/>
      <c r="M171" s="47" t="s">
        <v>149</v>
      </c>
      <c r="N171" s="28">
        <v>92</v>
      </c>
      <c r="O171" s="29">
        <v>251</v>
      </c>
      <c r="P171" s="30">
        <f t="shared" si="13"/>
        <v>343</v>
      </c>
      <c r="Q171" s="7"/>
    </row>
    <row r="172" spans="11:17" ht="15" customHeight="1">
      <c r="K172" s="40"/>
      <c r="L172" s="47"/>
      <c r="M172" s="47" t="s">
        <v>136</v>
      </c>
      <c r="N172" s="28">
        <v>132</v>
      </c>
      <c r="O172" s="29">
        <v>200</v>
      </c>
      <c r="P172" s="30">
        <f t="shared" si="13"/>
        <v>332</v>
      </c>
      <c r="Q172" s="7"/>
    </row>
    <row r="173" spans="11:17" ht="15" customHeight="1">
      <c r="K173" s="40"/>
      <c r="L173" s="47"/>
      <c r="M173" s="47" t="s">
        <v>144</v>
      </c>
      <c r="N173" s="28">
        <v>68</v>
      </c>
      <c r="O173" s="29">
        <v>183</v>
      </c>
      <c r="P173" s="30">
        <f t="shared" si="13"/>
        <v>251</v>
      </c>
      <c r="Q173" s="7"/>
    </row>
    <row r="174" spans="11:17" ht="15" customHeight="1">
      <c r="K174" s="40"/>
      <c r="L174" s="47"/>
      <c r="M174" s="47" t="s">
        <v>157</v>
      </c>
      <c r="N174" s="28">
        <v>74</v>
      </c>
      <c r="O174" s="29">
        <v>163</v>
      </c>
      <c r="P174" s="30">
        <f t="shared" si="13"/>
        <v>237</v>
      </c>
      <c r="Q174" s="7"/>
    </row>
    <row r="175" spans="11:17" ht="15" customHeight="1">
      <c r="K175" s="40"/>
      <c r="L175" s="47"/>
      <c r="M175" s="47" t="s">
        <v>121</v>
      </c>
      <c r="N175" s="28">
        <v>83</v>
      </c>
      <c r="O175" s="29">
        <v>128</v>
      </c>
      <c r="P175" s="30">
        <f t="shared" si="13"/>
        <v>211</v>
      </c>
      <c r="Q175" s="7"/>
    </row>
    <row r="176" spans="11:17" ht="15" customHeight="1">
      <c r="K176" s="40"/>
      <c r="L176" s="47"/>
      <c r="M176" s="47" t="s">
        <v>127</v>
      </c>
      <c r="N176" s="28">
        <v>28</v>
      </c>
      <c r="O176" s="29">
        <v>176</v>
      </c>
      <c r="P176" s="30">
        <f t="shared" si="13"/>
        <v>204</v>
      </c>
      <c r="Q176" s="7"/>
    </row>
    <row r="177" spans="11:17" ht="15" customHeight="1">
      <c r="K177" s="40"/>
      <c r="L177" s="47"/>
      <c r="M177" s="47" t="s">
        <v>155</v>
      </c>
      <c r="N177" s="28">
        <v>17</v>
      </c>
      <c r="O177" s="29">
        <v>183</v>
      </c>
      <c r="P177" s="30">
        <f t="shared" si="13"/>
        <v>200</v>
      </c>
      <c r="Q177" s="7"/>
    </row>
    <row r="178" spans="11:17" ht="15" customHeight="1">
      <c r="K178" s="40"/>
      <c r="L178" s="47"/>
      <c r="M178" s="47" t="s">
        <v>124</v>
      </c>
      <c r="N178" s="28">
        <v>55</v>
      </c>
      <c r="O178" s="29">
        <v>141</v>
      </c>
      <c r="P178" s="30">
        <f t="shared" si="13"/>
        <v>196</v>
      </c>
      <c r="Q178" s="7"/>
    </row>
    <row r="179" spans="11:17" ht="15" customHeight="1">
      <c r="K179" s="40"/>
      <c r="L179" s="47"/>
      <c r="M179" s="47" t="s">
        <v>146</v>
      </c>
      <c r="N179" s="28">
        <v>53</v>
      </c>
      <c r="O179" s="29">
        <v>141</v>
      </c>
      <c r="P179" s="30">
        <f t="shared" si="13"/>
        <v>194</v>
      </c>
      <c r="Q179" s="7"/>
    </row>
    <row r="180" spans="11:17" ht="15" customHeight="1">
      <c r="K180" s="40"/>
      <c r="L180" s="47"/>
      <c r="M180" s="47" t="s">
        <v>150</v>
      </c>
      <c r="N180" s="28">
        <v>60</v>
      </c>
      <c r="O180" s="29">
        <v>132</v>
      </c>
      <c r="P180" s="30">
        <f t="shared" si="13"/>
        <v>192</v>
      </c>
      <c r="Q180" s="7"/>
    </row>
    <row r="181" spans="11:17" ht="15" customHeight="1">
      <c r="K181" s="40"/>
      <c r="L181" s="47"/>
      <c r="M181" s="47" t="s">
        <v>107</v>
      </c>
      <c r="N181" s="28">
        <v>32</v>
      </c>
      <c r="O181" s="29">
        <v>157</v>
      </c>
      <c r="P181" s="30">
        <f t="shared" si="13"/>
        <v>189</v>
      </c>
      <c r="Q181" s="7"/>
    </row>
    <row r="182" spans="11:17" ht="15" customHeight="1">
      <c r="K182" s="40"/>
      <c r="L182" s="47"/>
      <c r="M182" s="47" t="s">
        <v>141</v>
      </c>
      <c r="N182" s="28">
        <v>45</v>
      </c>
      <c r="O182" s="29">
        <v>139</v>
      </c>
      <c r="P182" s="30">
        <f t="shared" si="13"/>
        <v>184</v>
      </c>
      <c r="Q182" s="7"/>
    </row>
    <row r="183" spans="11:17" ht="15" customHeight="1">
      <c r="K183" s="40"/>
      <c r="L183" s="47"/>
      <c r="M183" s="47" t="s">
        <v>100</v>
      </c>
      <c r="N183" s="28">
        <v>48</v>
      </c>
      <c r="O183" s="29">
        <v>117</v>
      </c>
      <c r="P183" s="30">
        <f t="shared" si="13"/>
        <v>165</v>
      </c>
      <c r="Q183" s="7"/>
    </row>
    <row r="184" spans="11:17" ht="15" customHeight="1">
      <c r="K184" s="40"/>
      <c r="L184" s="47"/>
      <c r="M184" s="47" t="s">
        <v>94</v>
      </c>
      <c r="N184" s="28">
        <v>27</v>
      </c>
      <c r="O184" s="29">
        <v>137</v>
      </c>
      <c r="P184" s="30">
        <f t="shared" si="13"/>
        <v>164</v>
      </c>
      <c r="Q184" s="7"/>
    </row>
    <row r="185" spans="11:17" ht="15" customHeight="1">
      <c r="K185" s="40"/>
      <c r="L185" s="47"/>
      <c r="M185" s="47" t="s">
        <v>112</v>
      </c>
      <c r="N185" s="28">
        <v>39</v>
      </c>
      <c r="O185" s="29">
        <v>94</v>
      </c>
      <c r="P185" s="30">
        <f t="shared" si="13"/>
        <v>133</v>
      </c>
      <c r="Q185" s="7"/>
    </row>
    <row r="186" spans="11:17" ht="15" customHeight="1">
      <c r="K186" s="40"/>
      <c r="L186" s="47"/>
      <c r="M186" s="47" t="s">
        <v>117</v>
      </c>
      <c r="N186" s="28">
        <v>28</v>
      </c>
      <c r="O186" s="29">
        <v>105</v>
      </c>
      <c r="P186" s="30">
        <f t="shared" si="13"/>
        <v>133</v>
      </c>
      <c r="Q186" s="7"/>
    </row>
    <row r="187" spans="11:49" ht="15" customHeight="1">
      <c r="K187" s="40"/>
      <c r="L187" s="47"/>
      <c r="M187" s="47" t="s">
        <v>91</v>
      </c>
      <c r="N187" s="28">
        <v>15</v>
      </c>
      <c r="O187" s="29">
        <v>107</v>
      </c>
      <c r="P187" s="30">
        <f t="shared" si="13"/>
        <v>122</v>
      </c>
      <c r="Q187" s="7"/>
      <c r="AW187" s="7"/>
    </row>
    <row r="188" spans="11:17" ht="15" customHeight="1">
      <c r="K188" s="40"/>
      <c r="L188" s="47"/>
      <c r="M188" s="47" t="s">
        <v>97</v>
      </c>
      <c r="N188" s="28">
        <v>27</v>
      </c>
      <c r="O188" s="29">
        <v>79</v>
      </c>
      <c r="P188" s="30">
        <f t="shared" si="13"/>
        <v>106</v>
      </c>
      <c r="Q188" s="7"/>
    </row>
    <row r="189" spans="11:17" ht="15" customHeight="1">
      <c r="K189" s="40"/>
      <c r="L189" s="47"/>
      <c r="M189" s="47" t="s">
        <v>103</v>
      </c>
      <c r="N189" s="28">
        <v>24</v>
      </c>
      <c r="O189" s="29">
        <v>80</v>
      </c>
      <c r="P189" s="30">
        <f t="shared" si="13"/>
        <v>104</v>
      </c>
      <c r="Q189" s="7"/>
    </row>
    <row r="190" spans="11:17" ht="15" customHeight="1">
      <c r="K190" s="40"/>
      <c r="L190" s="47"/>
      <c r="M190" s="47" t="s">
        <v>118</v>
      </c>
      <c r="N190" s="28">
        <v>15</v>
      </c>
      <c r="O190" s="29">
        <v>65</v>
      </c>
      <c r="P190" s="30">
        <f t="shared" si="13"/>
        <v>80</v>
      </c>
      <c r="Q190" s="7"/>
    </row>
    <row r="191" spans="11:17" ht="15" customHeight="1">
      <c r="K191" s="40"/>
      <c r="L191" s="47"/>
      <c r="M191" s="47" t="s">
        <v>101</v>
      </c>
      <c r="N191" s="28">
        <v>21</v>
      </c>
      <c r="O191" s="29">
        <v>56</v>
      </c>
      <c r="P191" s="30">
        <f t="shared" si="13"/>
        <v>77</v>
      </c>
      <c r="Q191" s="7"/>
    </row>
    <row r="192" spans="11:17" ht="15" customHeight="1">
      <c r="K192" s="40"/>
      <c r="L192" s="47"/>
      <c r="M192" s="47" t="s">
        <v>161</v>
      </c>
      <c r="N192" s="28">
        <v>73</v>
      </c>
      <c r="O192" s="29">
        <v>1</v>
      </c>
      <c r="P192" s="30">
        <f t="shared" si="13"/>
        <v>74</v>
      </c>
      <c r="Q192" s="7"/>
    </row>
    <row r="193" spans="11:17" ht="15" customHeight="1">
      <c r="K193" s="40"/>
      <c r="L193" s="47"/>
      <c r="M193" s="47" t="s">
        <v>93</v>
      </c>
      <c r="N193" s="28">
        <v>5</v>
      </c>
      <c r="O193" s="29">
        <v>64</v>
      </c>
      <c r="P193" s="30">
        <f t="shared" si="13"/>
        <v>69</v>
      </c>
      <c r="Q193" s="7"/>
    </row>
    <row r="194" spans="11:17" ht="15" customHeight="1">
      <c r="K194" s="40"/>
      <c r="L194" s="47"/>
      <c r="M194" s="47" t="s">
        <v>137</v>
      </c>
      <c r="N194" s="28">
        <v>16</v>
      </c>
      <c r="O194" s="29">
        <v>47</v>
      </c>
      <c r="P194" s="30">
        <f t="shared" si="13"/>
        <v>63</v>
      </c>
      <c r="Q194" s="7"/>
    </row>
    <row r="195" spans="11:17" ht="15" customHeight="1">
      <c r="K195" s="40"/>
      <c r="L195" s="47"/>
      <c r="M195" s="47" t="s">
        <v>145</v>
      </c>
      <c r="N195" s="28">
        <v>11</v>
      </c>
      <c r="O195" s="29">
        <v>42</v>
      </c>
      <c r="P195" s="30">
        <f t="shared" si="13"/>
        <v>53</v>
      </c>
      <c r="Q195" s="7"/>
    </row>
    <row r="196" spans="11:17" ht="15" customHeight="1">
      <c r="K196" s="40"/>
      <c r="L196" s="47"/>
      <c r="M196" s="47" t="s">
        <v>142</v>
      </c>
      <c r="N196" s="28">
        <v>4</v>
      </c>
      <c r="O196" s="29">
        <v>18</v>
      </c>
      <c r="P196" s="30">
        <f t="shared" si="13"/>
        <v>22</v>
      </c>
      <c r="Q196" s="7"/>
    </row>
    <row r="197" spans="11:17" ht="15" customHeight="1">
      <c r="K197" s="40"/>
      <c r="L197" s="47"/>
      <c r="M197" s="47" t="s">
        <v>152</v>
      </c>
      <c r="N197" s="28">
        <v>7</v>
      </c>
      <c r="O197" s="29">
        <v>14</v>
      </c>
      <c r="P197" s="30">
        <f t="shared" si="13"/>
        <v>21</v>
      </c>
      <c r="Q197" s="7"/>
    </row>
    <row r="198" spans="11:17" ht="15" customHeight="1">
      <c r="K198" s="40"/>
      <c r="L198" s="47"/>
      <c r="M198" s="47" t="s">
        <v>151</v>
      </c>
      <c r="N198" s="28" t="s">
        <v>1</v>
      </c>
      <c r="O198" s="29">
        <v>9</v>
      </c>
      <c r="P198" s="30">
        <f aca="true" t="shared" si="14" ref="P198:P245">SUM(N198:O198)</f>
        <v>9</v>
      </c>
      <c r="Q198" s="7"/>
    </row>
    <row r="199" spans="11:17" ht="15" customHeight="1">
      <c r="K199" s="40"/>
      <c r="L199" s="47"/>
      <c r="M199" s="47" t="s">
        <v>162</v>
      </c>
      <c r="N199" s="28">
        <v>1</v>
      </c>
      <c r="O199" s="29">
        <v>2</v>
      </c>
      <c r="P199" s="30">
        <f t="shared" si="14"/>
        <v>3</v>
      </c>
      <c r="Q199" s="7"/>
    </row>
    <row r="200" spans="11:17" ht="15" customHeight="1">
      <c r="K200" s="40"/>
      <c r="L200" s="47"/>
      <c r="M200" s="47" t="s">
        <v>160</v>
      </c>
      <c r="N200" s="28" t="s">
        <v>1</v>
      </c>
      <c r="O200" s="29">
        <v>2</v>
      </c>
      <c r="P200" s="30">
        <f t="shared" si="14"/>
        <v>2</v>
      </c>
      <c r="Q200" s="7"/>
    </row>
    <row r="201" spans="11:17" ht="15" customHeight="1">
      <c r="K201" s="40"/>
      <c r="L201" s="47"/>
      <c r="M201" s="47" t="s">
        <v>163</v>
      </c>
      <c r="N201" s="28" t="s">
        <v>1</v>
      </c>
      <c r="O201" s="29">
        <v>2</v>
      </c>
      <c r="P201" s="30">
        <f t="shared" si="14"/>
        <v>2</v>
      </c>
      <c r="Q201" s="7"/>
    </row>
    <row r="202" spans="11:17" ht="15" customHeight="1" thickBot="1">
      <c r="K202" s="40"/>
      <c r="L202" s="49"/>
      <c r="M202" s="49" t="s">
        <v>159</v>
      </c>
      <c r="N202" s="11" t="s">
        <v>1</v>
      </c>
      <c r="O202" s="12">
        <v>1</v>
      </c>
      <c r="P202" s="13">
        <f t="shared" si="14"/>
        <v>1</v>
      </c>
      <c r="Q202" s="7"/>
    </row>
    <row r="203" spans="11:17" ht="15" customHeight="1" thickBot="1">
      <c r="K203" s="40"/>
      <c r="L203" s="37" t="s">
        <v>172</v>
      </c>
      <c r="M203" s="50"/>
      <c r="N203" s="51">
        <f>SUM(N128:N202)</f>
        <v>13123</v>
      </c>
      <c r="O203" s="52">
        <f>SUM(O128:O202)</f>
        <v>45460</v>
      </c>
      <c r="P203" s="36">
        <f t="shared" si="14"/>
        <v>58583</v>
      </c>
      <c r="Q203" s="7"/>
    </row>
    <row r="204" spans="11:17" ht="15" customHeight="1">
      <c r="K204" s="40"/>
      <c r="L204" s="53" t="s">
        <v>5</v>
      </c>
      <c r="M204" s="53" t="s">
        <v>126</v>
      </c>
      <c r="N204" s="23">
        <v>210</v>
      </c>
      <c r="O204" s="24">
        <v>205</v>
      </c>
      <c r="P204" s="25">
        <f t="shared" si="14"/>
        <v>415</v>
      </c>
      <c r="Q204" s="7"/>
    </row>
    <row r="205" spans="11:17" ht="15" customHeight="1">
      <c r="K205" s="40"/>
      <c r="L205" s="47"/>
      <c r="M205" s="47" t="s">
        <v>138</v>
      </c>
      <c r="N205" s="28">
        <v>133</v>
      </c>
      <c r="O205" s="29">
        <v>173</v>
      </c>
      <c r="P205" s="30">
        <f t="shared" si="14"/>
        <v>306</v>
      </c>
      <c r="Q205" s="7"/>
    </row>
    <row r="206" spans="11:17" ht="15" customHeight="1">
      <c r="K206" s="40"/>
      <c r="L206" s="47"/>
      <c r="M206" s="47" t="s">
        <v>111</v>
      </c>
      <c r="N206" s="28">
        <v>130</v>
      </c>
      <c r="O206" s="29">
        <v>155</v>
      </c>
      <c r="P206" s="30">
        <f t="shared" si="14"/>
        <v>285</v>
      </c>
      <c r="Q206" s="7"/>
    </row>
    <row r="207" spans="11:17" ht="15" customHeight="1">
      <c r="K207" s="40"/>
      <c r="L207" s="47"/>
      <c r="M207" s="47" t="s">
        <v>130</v>
      </c>
      <c r="N207" s="28">
        <v>128</v>
      </c>
      <c r="O207" s="29">
        <v>91</v>
      </c>
      <c r="P207" s="30">
        <f t="shared" si="14"/>
        <v>219</v>
      </c>
      <c r="Q207" s="7"/>
    </row>
    <row r="208" spans="11:17" ht="15" customHeight="1">
      <c r="K208" s="40"/>
      <c r="L208" s="47"/>
      <c r="M208" s="47" t="s">
        <v>120</v>
      </c>
      <c r="N208" s="28">
        <v>84</v>
      </c>
      <c r="O208" s="29">
        <v>125</v>
      </c>
      <c r="P208" s="30">
        <f t="shared" si="14"/>
        <v>209</v>
      </c>
      <c r="Q208" s="7"/>
    </row>
    <row r="209" spans="11:17" ht="15" customHeight="1">
      <c r="K209" s="40"/>
      <c r="L209" s="47"/>
      <c r="M209" s="47" t="s">
        <v>141</v>
      </c>
      <c r="N209" s="28">
        <v>65</v>
      </c>
      <c r="O209" s="29">
        <v>138</v>
      </c>
      <c r="P209" s="30">
        <f t="shared" si="14"/>
        <v>203</v>
      </c>
      <c r="Q209" s="7"/>
    </row>
    <row r="210" spans="11:17" ht="15" customHeight="1">
      <c r="K210" s="40"/>
      <c r="L210" s="47"/>
      <c r="M210" s="47" t="s">
        <v>121</v>
      </c>
      <c r="N210" s="28">
        <v>122</v>
      </c>
      <c r="O210" s="29">
        <v>80</v>
      </c>
      <c r="P210" s="30">
        <f t="shared" si="14"/>
        <v>202</v>
      </c>
      <c r="Q210" s="7"/>
    </row>
    <row r="211" spans="11:17" ht="15" customHeight="1">
      <c r="K211" s="40"/>
      <c r="L211" s="47"/>
      <c r="M211" s="47" t="s">
        <v>105</v>
      </c>
      <c r="N211" s="28">
        <v>80</v>
      </c>
      <c r="O211" s="29">
        <v>77</v>
      </c>
      <c r="P211" s="30">
        <f t="shared" si="14"/>
        <v>157</v>
      </c>
      <c r="Q211" s="7"/>
    </row>
    <row r="212" spans="11:17" ht="15" customHeight="1">
      <c r="K212" s="40"/>
      <c r="L212" s="47"/>
      <c r="M212" s="47" t="s">
        <v>137</v>
      </c>
      <c r="N212" s="28">
        <v>78</v>
      </c>
      <c r="O212" s="29">
        <v>79</v>
      </c>
      <c r="P212" s="30">
        <f t="shared" si="14"/>
        <v>157</v>
      </c>
      <c r="Q212" s="7"/>
    </row>
    <row r="213" spans="11:17" ht="15" customHeight="1">
      <c r="K213" s="40"/>
      <c r="L213" s="47"/>
      <c r="M213" s="47" t="s">
        <v>124</v>
      </c>
      <c r="N213" s="28">
        <v>66</v>
      </c>
      <c r="O213" s="29">
        <v>57</v>
      </c>
      <c r="P213" s="30">
        <f t="shared" si="14"/>
        <v>123</v>
      </c>
      <c r="Q213" s="7"/>
    </row>
    <row r="214" spans="11:17" ht="15" customHeight="1">
      <c r="K214" s="40"/>
      <c r="L214" s="47"/>
      <c r="M214" s="47" t="s">
        <v>96</v>
      </c>
      <c r="N214" s="28">
        <v>50</v>
      </c>
      <c r="O214" s="29">
        <v>68</v>
      </c>
      <c r="P214" s="30">
        <f t="shared" si="14"/>
        <v>118</v>
      </c>
      <c r="Q214" s="7"/>
    </row>
    <row r="215" spans="11:17" ht="15" customHeight="1">
      <c r="K215" s="40"/>
      <c r="L215" s="47"/>
      <c r="M215" s="47" t="s">
        <v>118</v>
      </c>
      <c r="N215" s="28">
        <v>36</v>
      </c>
      <c r="O215" s="29">
        <v>77</v>
      </c>
      <c r="P215" s="30">
        <f t="shared" si="14"/>
        <v>113</v>
      </c>
      <c r="Q215" s="7"/>
    </row>
    <row r="216" spans="11:17" ht="15" customHeight="1">
      <c r="K216" s="40"/>
      <c r="L216" s="47"/>
      <c r="M216" s="47" t="s">
        <v>122</v>
      </c>
      <c r="N216" s="28">
        <v>51</v>
      </c>
      <c r="O216" s="29">
        <v>55</v>
      </c>
      <c r="P216" s="30">
        <f t="shared" si="14"/>
        <v>106</v>
      </c>
      <c r="Q216" s="7"/>
    </row>
    <row r="217" spans="11:17" ht="15" customHeight="1">
      <c r="K217" s="40"/>
      <c r="L217" s="47"/>
      <c r="M217" s="47" t="s">
        <v>106</v>
      </c>
      <c r="N217" s="28">
        <v>46</v>
      </c>
      <c r="O217" s="29">
        <v>50</v>
      </c>
      <c r="P217" s="30">
        <f t="shared" si="14"/>
        <v>96</v>
      </c>
      <c r="Q217" s="7"/>
    </row>
    <row r="218" spans="11:17" ht="15" customHeight="1">
      <c r="K218" s="40"/>
      <c r="L218" s="47"/>
      <c r="M218" s="47" t="s">
        <v>107</v>
      </c>
      <c r="N218" s="28">
        <v>52</v>
      </c>
      <c r="O218" s="29">
        <v>39</v>
      </c>
      <c r="P218" s="30">
        <f t="shared" si="14"/>
        <v>91</v>
      </c>
      <c r="Q218" s="7"/>
    </row>
    <row r="219" spans="11:17" ht="15" customHeight="1">
      <c r="K219" s="40"/>
      <c r="L219" s="47"/>
      <c r="M219" s="47" t="s">
        <v>158</v>
      </c>
      <c r="N219" s="28">
        <v>32</v>
      </c>
      <c r="O219" s="29">
        <v>52</v>
      </c>
      <c r="P219" s="30">
        <f t="shared" si="14"/>
        <v>84</v>
      </c>
      <c r="Q219" s="7"/>
    </row>
    <row r="220" spans="11:17" ht="15" customHeight="1">
      <c r="K220" s="40"/>
      <c r="L220" s="47"/>
      <c r="M220" s="47" t="s">
        <v>99</v>
      </c>
      <c r="N220" s="28">
        <v>27</v>
      </c>
      <c r="O220" s="29">
        <v>39</v>
      </c>
      <c r="P220" s="30">
        <f t="shared" si="14"/>
        <v>66</v>
      </c>
      <c r="Q220" s="7"/>
    </row>
    <row r="221" spans="11:17" ht="15" customHeight="1">
      <c r="K221" s="40"/>
      <c r="L221" s="47"/>
      <c r="M221" s="47" t="s">
        <v>135</v>
      </c>
      <c r="N221" s="28">
        <v>27</v>
      </c>
      <c r="O221" s="29">
        <v>35</v>
      </c>
      <c r="P221" s="30">
        <f t="shared" si="14"/>
        <v>62</v>
      </c>
      <c r="Q221" s="7"/>
    </row>
    <row r="222" spans="11:17" ht="15" customHeight="1">
      <c r="K222" s="40"/>
      <c r="L222" s="47"/>
      <c r="M222" s="47" t="s">
        <v>127</v>
      </c>
      <c r="N222" s="28">
        <v>25</v>
      </c>
      <c r="O222" s="29">
        <v>30</v>
      </c>
      <c r="P222" s="30">
        <f t="shared" si="14"/>
        <v>55</v>
      </c>
      <c r="Q222" s="7"/>
    </row>
    <row r="223" spans="11:17" ht="15" customHeight="1">
      <c r="K223" s="40"/>
      <c r="L223" s="47"/>
      <c r="M223" s="47" t="s">
        <v>125</v>
      </c>
      <c r="N223" s="28">
        <v>28</v>
      </c>
      <c r="O223" s="29">
        <v>24</v>
      </c>
      <c r="P223" s="30">
        <f t="shared" si="14"/>
        <v>52</v>
      </c>
      <c r="Q223" s="7"/>
    </row>
    <row r="224" spans="11:17" ht="15" customHeight="1">
      <c r="K224" s="40"/>
      <c r="L224" s="47"/>
      <c r="M224" s="47" t="s">
        <v>93</v>
      </c>
      <c r="N224" s="28">
        <v>16</v>
      </c>
      <c r="O224" s="29">
        <v>30</v>
      </c>
      <c r="P224" s="30">
        <f t="shared" si="14"/>
        <v>46</v>
      </c>
      <c r="Q224" s="7"/>
    </row>
    <row r="225" spans="11:17" ht="15" customHeight="1">
      <c r="K225" s="40"/>
      <c r="L225" s="47"/>
      <c r="M225" s="47" t="s">
        <v>91</v>
      </c>
      <c r="N225" s="28">
        <v>20</v>
      </c>
      <c r="O225" s="29">
        <v>25</v>
      </c>
      <c r="P225" s="30">
        <f t="shared" si="14"/>
        <v>45</v>
      </c>
      <c r="Q225" s="7"/>
    </row>
    <row r="226" spans="11:17" ht="15" customHeight="1">
      <c r="K226" s="40"/>
      <c r="L226" s="47"/>
      <c r="M226" s="47" t="s">
        <v>112</v>
      </c>
      <c r="N226" s="28">
        <v>21</v>
      </c>
      <c r="O226" s="29">
        <v>18</v>
      </c>
      <c r="P226" s="30">
        <f t="shared" si="14"/>
        <v>39</v>
      </c>
      <c r="Q226" s="7"/>
    </row>
    <row r="227" spans="11:17" ht="15" customHeight="1">
      <c r="K227" s="40"/>
      <c r="L227" s="47"/>
      <c r="M227" s="47" t="s">
        <v>123</v>
      </c>
      <c r="N227" s="28">
        <v>13</v>
      </c>
      <c r="O227" s="29">
        <v>20</v>
      </c>
      <c r="P227" s="30">
        <f t="shared" si="14"/>
        <v>33</v>
      </c>
      <c r="Q227" s="7"/>
    </row>
    <row r="228" spans="11:49" ht="15" customHeight="1">
      <c r="K228" s="40"/>
      <c r="L228" s="47"/>
      <c r="M228" s="47" t="s">
        <v>97</v>
      </c>
      <c r="N228" s="28">
        <v>10</v>
      </c>
      <c r="O228" s="29">
        <v>20</v>
      </c>
      <c r="P228" s="30">
        <f t="shared" si="14"/>
        <v>30</v>
      </c>
      <c r="Q228" s="7"/>
      <c r="AW228" s="7"/>
    </row>
    <row r="229" spans="11:49" ht="15" customHeight="1">
      <c r="K229" s="40"/>
      <c r="L229" s="47"/>
      <c r="M229" s="47" t="s">
        <v>100</v>
      </c>
      <c r="N229" s="28">
        <v>11</v>
      </c>
      <c r="O229" s="29">
        <v>19</v>
      </c>
      <c r="P229" s="30">
        <f t="shared" si="14"/>
        <v>30</v>
      </c>
      <c r="Q229" s="7"/>
      <c r="AW229" s="7"/>
    </row>
    <row r="230" spans="11:49" ht="15" customHeight="1">
      <c r="K230" s="40"/>
      <c r="L230" s="47"/>
      <c r="M230" s="47" t="s">
        <v>113</v>
      </c>
      <c r="N230" s="28">
        <v>10</v>
      </c>
      <c r="O230" s="29">
        <v>18</v>
      </c>
      <c r="P230" s="30">
        <f t="shared" si="14"/>
        <v>28</v>
      </c>
      <c r="Q230" s="7"/>
      <c r="AW230" s="7"/>
    </row>
    <row r="231" spans="11:49" ht="15" customHeight="1">
      <c r="K231" s="40"/>
      <c r="L231" s="47"/>
      <c r="M231" s="47" t="s">
        <v>132</v>
      </c>
      <c r="N231" s="28">
        <v>7</v>
      </c>
      <c r="O231" s="29">
        <v>16</v>
      </c>
      <c r="P231" s="30">
        <f t="shared" si="14"/>
        <v>23</v>
      </c>
      <c r="Q231" s="7"/>
      <c r="AW231" s="7"/>
    </row>
    <row r="232" spans="11:49" ht="15" customHeight="1">
      <c r="K232" s="40"/>
      <c r="L232" s="47"/>
      <c r="M232" s="47" t="s">
        <v>139</v>
      </c>
      <c r="N232" s="28">
        <v>6</v>
      </c>
      <c r="O232" s="29">
        <v>13</v>
      </c>
      <c r="P232" s="30">
        <f t="shared" si="14"/>
        <v>19</v>
      </c>
      <c r="Q232" s="7"/>
      <c r="AW232" s="7"/>
    </row>
    <row r="233" spans="11:49" ht="15" customHeight="1">
      <c r="K233" s="40"/>
      <c r="L233" s="47"/>
      <c r="M233" s="47" t="s">
        <v>117</v>
      </c>
      <c r="N233" s="28">
        <v>4</v>
      </c>
      <c r="O233" s="29">
        <v>10</v>
      </c>
      <c r="P233" s="30">
        <f t="shared" si="14"/>
        <v>14</v>
      </c>
      <c r="Q233" s="7"/>
      <c r="AW233" s="7"/>
    </row>
    <row r="234" spans="11:49" ht="15" customHeight="1">
      <c r="K234" s="40"/>
      <c r="L234" s="47"/>
      <c r="M234" s="47" t="s">
        <v>92</v>
      </c>
      <c r="N234" s="28">
        <v>3</v>
      </c>
      <c r="O234" s="29">
        <v>8</v>
      </c>
      <c r="P234" s="30">
        <f t="shared" si="14"/>
        <v>11</v>
      </c>
      <c r="Q234" s="7"/>
      <c r="AW234" s="7"/>
    </row>
    <row r="235" spans="11:17" ht="15" customHeight="1">
      <c r="K235" s="40"/>
      <c r="L235" s="47"/>
      <c r="M235" s="47" t="s">
        <v>156</v>
      </c>
      <c r="N235" s="28" t="s">
        <v>1</v>
      </c>
      <c r="O235" s="29">
        <v>10</v>
      </c>
      <c r="P235" s="30">
        <f t="shared" si="14"/>
        <v>10</v>
      </c>
      <c r="Q235" s="7"/>
    </row>
    <row r="236" spans="11:17" ht="15" customHeight="1">
      <c r="K236" s="40"/>
      <c r="L236" s="47"/>
      <c r="M236" s="47" t="s">
        <v>116</v>
      </c>
      <c r="N236" s="28">
        <v>6</v>
      </c>
      <c r="O236" s="29">
        <v>2</v>
      </c>
      <c r="P236" s="30">
        <f t="shared" si="14"/>
        <v>8</v>
      </c>
      <c r="Q236" s="7"/>
    </row>
    <row r="237" spans="11:17" ht="15" customHeight="1">
      <c r="K237" s="40"/>
      <c r="L237" s="47"/>
      <c r="M237" s="47" t="s">
        <v>140</v>
      </c>
      <c r="N237" s="28">
        <v>2</v>
      </c>
      <c r="O237" s="29">
        <v>2</v>
      </c>
      <c r="P237" s="30">
        <f t="shared" si="14"/>
        <v>4</v>
      </c>
      <c r="Q237" s="7"/>
    </row>
    <row r="238" spans="11:17" ht="15" customHeight="1">
      <c r="K238" s="40"/>
      <c r="L238" s="47"/>
      <c r="M238" s="47" t="s">
        <v>115</v>
      </c>
      <c r="N238" s="28">
        <v>1</v>
      </c>
      <c r="O238" s="29">
        <v>2</v>
      </c>
      <c r="P238" s="30">
        <f t="shared" si="14"/>
        <v>3</v>
      </c>
      <c r="Q238" s="7"/>
    </row>
    <row r="239" spans="11:17" ht="15" customHeight="1">
      <c r="K239" s="40"/>
      <c r="L239" s="47"/>
      <c r="M239" s="47" t="s">
        <v>147</v>
      </c>
      <c r="N239" s="28" t="s">
        <v>1</v>
      </c>
      <c r="O239" s="29">
        <v>1</v>
      </c>
      <c r="P239" s="30">
        <f t="shared" si="14"/>
        <v>1</v>
      </c>
      <c r="Q239" s="7"/>
    </row>
    <row r="240" spans="11:17" ht="15" customHeight="1">
      <c r="K240" s="40"/>
      <c r="L240" s="47"/>
      <c r="M240" s="47" t="s">
        <v>110</v>
      </c>
      <c r="N240" s="28" t="s">
        <v>1</v>
      </c>
      <c r="O240" s="29">
        <v>1</v>
      </c>
      <c r="P240" s="30">
        <f t="shared" si="14"/>
        <v>1</v>
      </c>
      <c r="Q240" s="7"/>
    </row>
    <row r="241" spans="11:17" ht="15" customHeight="1">
      <c r="K241" s="40"/>
      <c r="L241" s="47"/>
      <c r="M241" s="47" t="s">
        <v>114</v>
      </c>
      <c r="N241" s="28" t="s">
        <v>1</v>
      </c>
      <c r="O241" s="29">
        <v>1</v>
      </c>
      <c r="P241" s="30">
        <f t="shared" si="14"/>
        <v>1</v>
      </c>
      <c r="Q241" s="7"/>
    </row>
    <row r="242" spans="11:17" ht="15" customHeight="1">
      <c r="K242" s="40"/>
      <c r="L242" s="47"/>
      <c r="M242" s="47" t="s">
        <v>150</v>
      </c>
      <c r="N242" s="28" t="s">
        <v>1</v>
      </c>
      <c r="O242" s="29">
        <v>1</v>
      </c>
      <c r="P242" s="30">
        <f t="shared" si="14"/>
        <v>1</v>
      </c>
      <c r="Q242" s="7"/>
    </row>
    <row r="243" spans="11:17" ht="15" customHeight="1">
      <c r="K243" s="40"/>
      <c r="L243" s="47"/>
      <c r="M243" s="47" t="s">
        <v>128</v>
      </c>
      <c r="N243" s="28" t="s">
        <v>1</v>
      </c>
      <c r="O243" s="29">
        <v>1</v>
      </c>
      <c r="P243" s="30">
        <f t="shared" si="14"/>
        <v>1</v>
      </c>
      <c r="Q243" s="7"/>
    </row>
    <row r="244" spans="11:17" ht="15" customHeight="1" thickBot="1">
      <c r="K244" s="40"/>
      <c r="L244" s="49"/>
      <c r="M244" s="49" t="s">
        <v>129</v>
      </c>
      <c r="N244" s="11">
        <v>1</v>
      </c>
      <c r="O244" s="12" t="s">
        <v>1</v>
      </c>
      <c r="P244" s="13">
        <f t="shared" si="14"/>
        <v>1</v>
      </c>
      <c r="Q244" s="7"/>
    </row>
    <row r="245" spans="11:17" ht="15" customHeight="1" thickBot="1">
      <c r="K245" s="40"/>
      <c r="L245" s="37" t="s">
        <v>173</v>
      </c>
      <c r="M245" s="41"/>
      <c r="N245" s="71">
        <f>SUM(N204:N244)</f>
        <v>1601</v>
      </c>
      <c r="O245" s="70">
        <f>SUM(O204:O244)</f>
        <v>1867</v>
      </c>
      <c r="P245" s="36">
        <f t="shared" si="14"/>
        <v>3468</v>
      </c>
      <c r="Q245" s="7"/>
    </row>
    <row r="246" spans="11:17" ht="15" customHeight="1" thickBot="1">
      <c r="K246" s="40"/>
      <c r="L246" s="42"/>
      <c r="M246" s="118"/>
      <c r="N246" s="36">
        <f>N57+N125+N127+N203+N245</f>
        <v>65318.00000000001</v>
      </c>
      <c r="O246" s="77">
        <f>O57+O125+O127+O203+O245</f>
        <v>114172</v>
      </c>
      <c r="P246" s="36">
        <f>P57+P125+P127+P203+P245</f>
        <v>179490</v>
      </c>
      <c r="Q246" s="7"/>
    </row>
    <row r="247" spans="11:17" ht="15" customHeight="1">
      <c r="K247" s="40"/>
      <c r="L247" s="39" t="s">
        <v>166</v>
      </c>
      <c r="M247" s="39"/>
      <c r="N247" s="39"/>
      <c r="O247" s="39"/>
      <c r="P247" s="39"/>
      <c r="Q247" s="7"/>
    </row>
    <row r="248" spans="11:17" ht="15" customHeight="1">
      <c r="K248" s="40"/>
      <c r="Q248" s="7"/>
    </row>
    <row r="249" spans="11:17" ht="15" customHeight="1">
      <c r="K249" s="40"/>
      <c r="Q249" s="7"/>
    </row>
    <row r="250" spans="11:17" ht="15" customHeight="1">
      <c r="K250" s="40"/>
      <c r="Q250" s="7"/>
    </row>
    <row r="251" spans="11:17" ht="15" customHeight="1">
      <c r="K251" s="40"/>
      <c r="Q251" s="7"/>
    </row>
    <row r="252" spans="11:17" ht="15" customHeight="1">
      <c r="K252" s="40"/>
      <c r="Q252" s="7"/>
    </row>
    <row r="253" spans="11:17" ht="15" customHeight="1">
      <c r="K253" s="40"/>
      <c r="Q253" s="7"/>
    </row>
    <row r="254" spans="11:17" ht="15" customHeight="1">
      <c r="K254" s="40"/>
      <c r="Q254" s="7"/>
    </row>
    <row r="255" spans="11:17" ht="15" customHeight="1">
      <c r="K255" s="40"/>
      <c r="Q255" s="7"/>
    </row>
    <row r="256" spans="11:17" ht="15" customHeight="1">
      <c r="K256" s="40"/>
      <c r="Q256" s="7"/>
    </row>
    <row r="257" spans="11:17" ht="15" customHeight="1">
      <c r="K257" s="40"/>
      <c r="Q257" s="7"/>
    </row>
    <row r="258" spans="11:17" ht="15" customHeight="1">
      <c r="K258" s="40"/>
      <c r="Q258" s="7"/>
    </row>
    <row r="259" spans="11:17" ht="15" customHeight="1">
      <c r="K259" s="40"/>
      <c r="Q259" s="7"/>
    </row>
    <row r="260" spans="11:17" ht="15" customHeight="1">
      <c r="K260" s="40"/>
      <c r="Q260" s="7"/>
    </row>
    <row r="261" spans="11:17" ht="15" customHeight="1">
      <c r="K261" s="40"/>
      <c r="Q261" s="7"/>
    </row>
    <row r="262" spans="11:17" ht="15" customHeight="1">
      <c r="K262" s="40"/>
      <c r="Q262" s="7"/>
    </row>
    <row r="263" spans="11:17" ht="15" customHeight="1">
      <c r="K263" s="40"/>
      <c r="Q263" s="7"/>
    </row>
    <row r="264" spans="11:17" ht="15" customHeight="1">
      <c r="K264" s="40"/>
      <c r="Q264" s="7"/>
    </row>
    <row r="265" spans="11:17" ht="15" customHeight="1">
      <c r="K265" s="40"/>
      <c r="Q265" s="7"/>
    </row>
    <row r="266" spans="11:17" ht="15" customHeight="1">
      <c r="K266" s="40"/>
      <c r="Q266" s="7"/>
    </row>
    <row r="267" spans="11:17" ht="15" customHeight="1">
      <c r="K267" s="40"/>
      <c r="Q267" s="7"/>
    </row>
    <row r="268" spans="11:17" ht="15" customHeight="1">
      <c r="K268" s="40"/>
      <c r="Q268" s="7"/>
    </row>
    <row r="269" spans="11:17" ht="15" customHeight="1">
      <c r="K269" s="40"/>
      <c r="Q269" s="7"/>
    </row>
    <row r="270" spans="11:17" ht="15" customHeight="1">
      <c r="K270" s="40"/>
      <c r="Q270" s="7"/>
    </row>
    <row r="271" spans="11:17" ht="15" customHeight="1">
      <c r="K271" s="40"/>
      <c r="Q271" s="7"/>
    </row>
    <row r="272" spans="11:17" ht="15" customHeight="1">
      <c r="K272" s="40"/>
      <c r="Q272" s="7"/>
    </row>
    <row r="273" spans="11:17" ht="15" customHeight="1">
      <c r="K273" s="40"/>
      <c r="Q273" s="7"/>
    </row>
    <row r="274" spans="11:17" ht="15" customHeight="1">
      <c r="K274" s="40"/>
      <c r="Q274" s="7"/>
    </row>
    <row r="275" spans="11:17" ht="15" customHeight="1">
      <c r="K275" s="40"/>
      <c r="Q275" s="7"/>
    </row>
    <row r="276" spans="11:17" ht="15" customHeight="1">
      <c r="K276" s="40"/>
      <c r="Q276" s="7"/>
    </row>
    <row r="277" spans="11:17" ht="15" customHeight="1">
      <c r="K277" s="40"/>
      <c r="Q277" s="7"/>
    </row>
    <row r="278" spans="11:17" ht="15" customHeight="1">
      <c r="K278" s="40"/>
      <c r="Q278" s="7"/>
    </row>
    <row r="279" spans="11:17" ht="15" customHeight="1">
      <c r="K279" s="40"/>
      <c r="Q279" s="7"/>
    </row>
    <row r="280" spans="11:17" ht="15" customHeight="1">
      <c r="K280" s="40"/>
      <c r="Q280" s="7"/>
    </row>
    <row r="281" spans="11:17" ht="15" customHeight="1">
      <c r="K281" s="40"/>
      <c r="Q281" s="7"/>
    </row>
    <row r="282" spans="11:17" ht="15" customHeight="1">
      <c r="K282" s="40"/>
      <c r="Q282" s="7"/>
    </row>
    <row r="283" spans="11:17" ht="15" customHeight="1">
      <c r="K283" s="40"/>
      <c r="Q283" s="7"/>
    </row>
    <row r="284" spans="11:17" ht="15" customHeight="1">
      <c r="K284" s="40"/>
      <c r="Q284" s="7"/>
    </row>
    <row r="285" spans="11:17" ht="15" customHeight="1">
      <c r="K285" s="40"/>
      <c r="Q285" s="7"/>
    </row>
    <row r="286" spans="11:17" ht="15" customHeight="1">
      <c r="K286" s="40"/>
      <c r="Q286" s="7"/>
    </row>
    <row r="287" spans="11:17" ht="15" customHeight="1">
      <c r="K287" s="40"/>
      <c r="Q287" s="7"/>
    </row>
    <row r="288" spans="11:17" ht="15" customHeight="1">
      <c r="K288" s="40"/>
      <c r="Q288" s="7"/>
    </row>
    <row r="289" spans="11:17" ht="15" customHeight="1">
      <c r="K289" s="40"/>
      <c r="Q289" s="7"/>
    </row>
    <row r="290" spans="11:17" ht="15" customHeight="1">
      <c r="K290" s="40"/>
      <c r="Q290" s="7"/>
    </row>
    <row r="291" spans="11:17" ht="15" customHeight="1">
      <c r="K291" s="40"/>
      <c r="Q291" s="7"/>
    </row>
    <row r="292" spans="11:17" ht="15" customHeight="1">
      <c r="K292" s="40"/>
      <c r="Q292" s="7"/>
    </row>
    <row r="293" spans="11:17" ht="15" customHeight="1">
      <c r="K293" s="40"/>
      <c r="Q293" s="7"/>
    </row>
    <row r="294" spans="11:17" ht="15" customHeight="1">
      <c r="K294" s="40"/>
      <c r="Q294" s="7"/>
    </row>
    <row r="295" spans="11:17" ht="15" customHeight="1">
      <c r="K295" s="40"/>
      <c r="Q295" s="7"/>
    </row>
    <row r="296" spans="11:17" ht="15" customHeight="1">
      <c r="K296" s="40"/>
      <c r="Q296" s="7"/>
    </row>
    <row r="297" spans="11:17" ht="15" customHeight="1">
      <c r="K297" s="40"/>
      <c r="Q297" s="7"/>
    </row>
    <row r="298" spans="11:17" ht="15" customHeight="1">
      <c r="K298" s="40"/>
      <c r="Q298" s="7"/>
    </row>
    <row r="299" spans="11:17" ht="15" customHeight="1">
      <c r="K299" s="40"/>
      <c r="Q299" s="7"/>
    </row>
    <row r="300" spans="11:17" ht="15" customHeight="1">
      <c r="K300" s="40"/>
      <c r="Q300" s="7"/>
    </row>
    <row r="301" spans="11:17" ht="15" customHeight="1">
      <c r="K301" s="40"/>
      <c r="Q301" s="7"/>
    </row>
    <row r="302" spans="11:17" ht="15" customHeight="1">
      <c r="K302" s="40"/>
      <c r="Q302" s="7"/>
    </row>
    <row r="303" spans="11:17" ht="15" customHeight="1">
      <c r="K303" s="40"/>
      <c r="Q303" s="7"/>
    </row>
    <row r="304" spans="11:17" ht="15" customHeight="1">
      <c r="K304" s="40"/>
      <c r="Q304" s="7"/>
    </row>
    <row r="305" spans="11:17" ht="15" customHeight="1">
      <c r="K305" s="40"/>
      <c r="Q305" s="7"/>
    </row>
    <row r="306" spans="11:17" ht="15" customHeight="1">
      <c r="K306" s="40"/>
      <c r="Q306" s="7"/>
    </row>
    <row r="307" spans="11:17" ht="15" customHeight="1">
      <c r="K307" s="40"/>
      <c r="Q307" s="7"/>
    </row>
    <row r="308" spans="11:17" ht="15" customHeight="1">
      <c r="K308" s="40"/>
      <c r="Q308" s="7"/>
    </row>
    <row r="309" spans="11:17" ht="15" customHeight="1">
      <c r="K309" s="40"/>
      <c r="Q309" s="7"/>
    </row>
    <row r="310" spans="11:17" ht="15" customHeight="1">
      <c r="K310" s="40"/>
      <c r="Q310" s="7"/>
    </row>
    <row r="311" spans="11:17" ht="15" customHeight="1">
      <c r="K311" s="40"/>
      <c r="Q311" s="7"/>
    </row>
    <row r="312" spans="11:17" ht="15" customHeight="1">
      <c r="K312" s="40"/>
      <c r="Q312" s="7"/>
    </row>
    <row r="313" spans="11:17" ht="15" customHeight="1">
      <c r="K313" s="40"/>
      <c r="Q313" s="7"/>
    </row>
    <row r="314" spans="11:17" ht="15" customHeight="1">
      <c r="K314" s="40"/>
      <c r="Q314" s="7"/>
    </row>
    <row r="315" spans="11:17" ht="15" customHeight="1">
      <c r="K315" s="40"/>
      <c r="Q315" s="7"/>
    </row>
    <row r="316" spans="11:17" ht="15" customHeight="1">
      <c r="K316" s="40"/>
      <c r="Q316" s="7"/>
    </row>
    <row r="317" spans="11:17" ht="15" customHeight="1">
      <c r="K317" s="40"/>
      <c r="Q317" s="7"/>
    </row>
    <row r="318" spans="11:17" ht="15" customHeight="1">
      <c r="K318" s="40"/>
      <c r="Q318" s="7"/>
    </row>
    <row r="319" spans="11:17" ht="15" customHeight="1">
      <c r="K319" s="40"/>
      <c r="Q319" s="7"/>
    </row>
    <row r="320" spans="11:17" ht="15" customHeight="1">
      <c r="K320" s="40"/>
      <c r="Q320" s="7"/>
    </row>
    <row r="321" spans="11:17" ht="15" customHeight="1">
      <c r="K321" s="40"/>
      <c r="Q321" s="7"/>
    </row>
    <row r="322" spans="11:17" ht="15" customHeight="1">
      <c r="K322" s="40"/>
      <c r="Q322" s="7"/>
    </row>
    <row r="323" spans="11:17" ht="15" customHeight="1">
      <c r="K323" s="40"/>
      <c r="Q323" s="7"/>
    </row>
    <row r="324" spans="11:17" ht="15" customHeight="1">
      <c r="K324" s="40"/>
      <c r="Q324" s="7"/>
    </row>
    <row r="325" spans="11:17" ht="15" customHeight="1">
      <c r="K325" s="40"/>
      <c r="Q325" s="7"/>
    </row>
    <row r="326" spans="12:16" ht="15" customHeight="1">
      <c r="L326" s="39"/>
      <c r="M326" s="39"/>
      <c r="N326" s="39"/>
      <c r="O326" s="39"/>
      <c r="P326" s="39"/>
    </row>
  </sheetData>
  <mergeCells count="106">
    <mergeCell ref="CG1:CL1"/>
    <mergeCell ref="CG2:CL2"/>
    <mergeCell ref="CG3:CL3"/>
    <mergeCell ref="CL4:CL5"/>
    <mergeCell ref="AX1:BC1"/>
    <mergeCell ref="AX2:BC2"/>
    <mergeCell ref="AX3:BC3"/>
    <mergeCell ref="BE1:BJ1"/>
    <mergeCell ref="BE2:BJ2"/>
    <mergeCell ref="BE3:BJ3"/>
    <mergeCell ref="BL1:BQ1"/>
    <mergeCell ref="BL2:BQ2"/>
    <mergeCell ref="BL3:BQ3"/>
    <mergeCell ref="CE4:CE5"/>
    <mergeCell ref="CG4:CG5"/>
    <mergeCell ref="CH4:CH5"/>
    <mergeCell ref="CI4:CI5"/>
    <mergeCell ref="BZ4:BZ5"/>
    <mergeCell ref="CA4:CA5"/>
    <mergeCell ref="CB4:CB5"/>
    <mergeCell ref="CC4:CD4"/>
    <mergeCell ref="BT4:BT5"/>
    <mergeCell ref="BU4:BU5"/>
    <mergeCell ref="BV4:BW4"/>
    <mergeCell ref="BX4:BX5"/>
    <mergeCell ref="BN4:BN5"/>
    <mergeCell ref="BO4:BP4"/>
    <mergeCell ref="BQ4:BQ5"/>
    <mergeCell ref="BS4:BS5"/>
    <mergeCell ref="BH4:BI4"/>
    <mergeCell ref="BJ4:BJ5"/>
    <mergeCell ref="BL4:BL5"/>
    <mergeCell ref="BM4:BM5"/>
    <mergeCell ref="BC4:BC5"/>
    <mergeCell ref="BE4:BE5"/>
    <mergeCell ref="BF4:BF5"/>
    <mergeCell ref="BG4:BG5"/>
    <mergeCell ref="AX4:AX5"/>
    <mergeCell ref="AY4:AY5"/>
    <mergeCell ref="AZ4:AZ5"/>
    <mergeCell ref="BA4:BB4"/>
    <mergeCell ref="AQ1:AV1"/>
    <mergeCell ref="AQ2:AV2"/>
    <mergeCell ref="AQ3:AV3"/>
    <mergeCell ref="CJ4:CK4"/>
    <mergeCell ref="BS1:BX1"/>
    <mergeCell ref="BS2:BX2"/>
    <mergeCell ref="BS3:BX3"/>
    <mergeCell ref="BZ1:CE1"/>
    <mergeCell ref="BZ2:CE2"/>
    <mergeCell ref="BZ3:CE3"/>
    <mergeCell ref="AC1:AG1"/>
    <mergeCell ref="AC3:AF3"/>
    <mergeCell ref="AI1:AO1"/>
    <mergeCell ref="AI2:AO2"/>
    <mergeCell ref="A2:D2"/>
    <mergeCell ref="A3:D3"/>
    <mergeCell ref="A1:D1"/>
    <mergeCell ref="F1:J1"/>
    <mergeCell ref="F2:J2"/>
    <mergeCell ref="F3:J3"/>
    <mergeCell ref="AV4:AV5"/>
    <mergeCell ref="AS4:AS5"/>
    <mergeCell ref="AR4:AR5"/>
    <mergeCell ref="AQ4:AQ5"/>
    <mergeCell ref="AT4:AU4"/>
    <mergeCell ref="AI3:AO3"/>
    <mergeCell ref="AN4:AN5"/>
    <mergeCell ref="AO4:AO5"/>
    <mergeCell ref="AJ4:AM4"/>
    <mergeCell ref="AI4:AI5"/>
    <mergeCell ref="AG4:AG5"/>
    <mergeCell ref="AC4:AC5"/>
    <mergeCell ref="AD4:AD5"/>
    <mergeCell ref="AE4:AF4"/>
    <mergeCell ref="AC11:AD11"/>
    <mergeCell ref="AC17:AD17"/>
    <mergeCell ref="AC24:AD24"/>
    <mergeCell ref="AC30:AD30"/>
    <mergeCell ref="AC36:AD36"/>
    <mergeCell ref="AC42:AD42"/>
    <mergeCell ref="AC43:AD43"/>
    <mergeCell ref="L4:L5"/>
    <mergeCell ref="M4:M5"/>
    <mergeCell ref="P4:P5"/>
    <mergeCell ref="S4:T4"/>
    <mergeCell ref="N4:O4"/>
    <mergeCell ref="U4:U5"/>
    <mergeCell ref="R4:R5"/>
    <mergeCell ref="A4:A5"/>
    <mergeCell ref="D4:D5"/>
    <mergeCell ref="J4:J5"/>
    <mergeCell ref="F4:F5"/>
    <mergeCell ref="H4:I4"/>
    <mergeCell ref="B4:C4"/>
    <mergeCell ref="Y4:Z4"/>
    <mergeCell ref="X4:X5"/>
    <mergeCell ref="AA4:AA5"/>
    <mergeCell ref="V4:V5"/>
    <mergeCell ref="X1:AB1"/>
    <mergeCell ref="X3:AA3"/>
    <mergeCell ref="L1:P1"/>
    <mergeCell ref="L2:P2"/>
    <mergeCell ref="L3:P3"/>
    <mergeCell ref="R1:V1"/>
    <mergeCell ref="R3:V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 Pública</cp:lastModifiedBy>
  <dcterms:created xsi:type="dcterms:W3CDTF">2016-05-23T14:15:18Z</dcterms:created>
  <dcterms:modified xsi:type="dcterms:W3CDTF">2016-06-24T15:14:05Z</dcterms:modified>
  <cp:category/>
  <cp:version/>
  <cp:contentType/>
  <cp:contentStatus/>
</cp:coreProperties>
</file>