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<sst xmlns="http://schemas.openxmlformats.org/spreadsheetml/2006/main" count="152" uniqueCount="84">
  <si>
    <t>Egresos del área de internación según efector-Hospitales municipales de Rosario-Año 2014</t>
  </si>
  <si>
    <t>Egresos del área de internación según edad por efector-Hospitales municipales de Rosario-Año 2014</t>
  </si>
  <si>
    <t>Egresos del área de internación según edad y sexo-Hospitales municipales de Rosario-Año 2014</t>
  </si>
  <si>
    <t>Egresos del área de internación según diagnóstico al egreso (Capítulos de la Cie10) y sexo-Hospitales municipales de Rosario-Año 2014</t>
  </si>
  <si>
    <t>Egresos del área de internación según diagnóstico al egreso (Capítulos de la Cie10) por edad-Hospitales municipales de Rosario-Año 2014</t>
  </si>
  <si>
    <t>Mes</t>
  </si>
  <si>
    <t>Efector</t>
  </si>
  <si>
    <t>Total</t>
  </si>
  <si>
    <t>Edad</t>
  </si>
  <si>
    <t>Sexo</t>
  </si>
  <si>
    <t>%</t>
  </si>
  <si>
    <t>Capítulo (Cie 10)</t>
  </si>
  <si>
    <t>Capítulo (CIE10)</t>
  </si>
  <si>
    <t>H.ALBERDI</t>
  </si>
  <si>
    <t>H.VILELA</t>
  </si>
  <si>
    <t>HECA</t>
  </si>
  <si>
    <t>HIC</t>
  </si>
  <si>
    <t>HRSP</t>
  </si>
  <si>
    <t>MM</t>
  </si>
  <si>
    <t>Femenino</t>
  </si>
  <si>
    <t>Masculino</t>
  </si>
  <si>
    <t>acum.</t>
  </si>
  <si>
    <t>0 a 14</t>
  </si>
  <si>
    <t>15 a 19</t>
  </si>
  <si>
    <t>20 a 39</t>
  </si>
  <si>
    <t>40 a 65</t>
  </si>
  <si>
    <t>Mayor a 65</t>
  </si>
  <si>
    <t>Enero</t>
  </si>
  <si>
    <t>0 a 4 años</t>
  </si>
  <si>
    <t>Embarazo parto y puerperio</t>
  </si>
  <si>
    <t>Embarazo, parto y puerperio</t>
  </si>
  <si>
    <t>Febrero</t>
  </si>
  <si>
    <t>5 a 9 años</t>
  </si>
  <si>
    <t>Enfermedades del sistema respiratorio</t>
  </si>
  <si>
    <t>Marzo</t>
  </si>
  <si>
    <t>10 a 14 años</t>
  </si>
  <si>
    <t>Traumatismos, envenenamientos y algunas otras consecuencias de causas externas</t>
  </si>
  <si>
    <t>Abril</t>
  </si>
  <si>
    <t>15 a 19 años</t>
  </si>
  <si>
    <t>Síntomas, signos y hallazgos anormales clínicos y de laboratorio, no clasif. en otra parte</t>
  </si>
  <si>
    <t>Mayo</t>
  </si>
  <si>
    <t>20 a 24 años</t>
  </si>
  <si>
    <t>Enfermedades del sistema digestivo</t>
  </si>
  <si>
    <t>Junio</t>
  </si>
  <si>
    <t>25 a 29 años</t>
  </si>
  <si>
    <t>Ciertas enfermedades infecciosas y parasitarias</t>
  </si>
  <si>
    <t>Julio</t>
  </si>
  <si>
    <t>30 a 34 años</t>
  </si>
  <si>
    <t>Enfermedades del sistema genitourinario</t>
  </si>
  <si>
    <t>Agosto</t>
  </si>
  <si>
    <t>35 a 39 años</t>
  </si>
  <si>
    <t>Ciertas afecciones originadas en el período perinatal</t>
  </si>
  <si>
    <t>Septiembre</t>
  </si>
  <si>
    <t>40 a 44 años</t>
  </si>
  <si>
    <t>Enfermedades de la piel y del tejido subcutáneo</t>
  </si>
  <si>
    <t>Octubre</t>
  </si>
  <si>
    <t>45 a 49 años</t>
  </si>
  <si>
    <t>Enfermedades del sistema circulatorio</t>
  </si>
  <si>
    <t>Noviembre</t>
  </si>
  <si>
    <t>50 a 54 años</t>
  </si>
  <si>
    <t>Enfermedades del sistema osteomuscular y del tejido conjuntivo</t>
  </si>
  <si>
    <t>Diciembre</t>
  </si>
  <si>
    <t>55 a 59 años</t>
  </si>
  <si>
    <t>Factores que influyen en el estado de salud y contacto con los servicios de salud</t>
  </si>
  <si>
    <t>60 a 64 años</t>
  </si>
  <si>
    <t>Malformaciones congénitas, deformidades y anomalías cromosómicas</t>
  </si>
  <si>
    <t>Tumores</t>
  </si>
  <si>
    <t>Fuente: Dirección de Estadística-Secretaría de Salud Pública-Municipalidad de Rosario</t>
  </si>
  <si>
    <t>65 a 69 años</t>
  </si>
  <si>
    <t>Trastornos mentales y del comportamiento</t>
  </si>
  <si>
    <t>70 a 74 años</t>
  </si>
  <si>
    <t>Enfermedades del sistema nervioso</t>
  </si>
  <si>
    <t>Mayor de 74 años</t>
  </si>
  <si>
    <t>Enfermedades endocrinas, nutricionales y metabólicas</t>
  </si>
  <si>
    <t>Enfermedades de la sangre y de los órganos hematopoyéticos</t>
  </si>
  <si>
    <t>Causas externas de morbilidad y de mortalidad</t>
  </si>
  <si>
    <t>Nota: incluye la preinternación salvo la del H.Alberdi</t>
  </si>
  <si>
    <t>Enfermedades del oído y de la apófisis mastoides</t>
  </si>
  <si>
    <t>Enfermedades del ojo y sus anexos</t>
  </si>
  <si>
    <t>Nota: incluye la preinternación salvo la del Hospital Alberdi</t>
  </si>
  <si>
    <t>Sin especificar: 385</t>
  </si>
  <si>
    <t>Sin especificar 450</t>
  </si>
  <si>
    <t>Sin especificar 6234</t>
  </si>
  <si>
    <t>Sin especificar 6476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</si>
</sst>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>
        <color indexed="8"/>
      </left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/>
      <right style="medium"/>
      <top style="medium"/>
      <bottom/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/>
      <bottom/>
    </border>
    <border>
      <left/>
      <right>
        <color indexed="63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 style="thin"/>
      <right>
        <color indexed="63"/>
      </right>
      <top/>
      <bottom/>
    </border>
    <border>
      <left style="medium"/>
      <right style="medium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/>
      <bottom/>
    </border>
    <border>
      <left style="medium"/>
      <right>
        <color indexed="8"/>
      </right>
      <top/>
      <bottom/>
    </border>
    <border>
      <left/>
      <right style="medium"/>
      <top/>
      <bottom/>
    </border>
    <border>
      <left>
        <color indexed="63"/>
      </left>
      <right style="medium">
        <color indexed="8"/>
      </right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8"/>
      </right>
      <top/>
      <bottom style="medium"/>
    </border>
    <border>
      <left/>
      <right>
        <color indexed="8"/>
      </right>
      <top/>
      <bottom style="medium"/>
    </border>
    <border>
      <left/>
      <right style="medium"/>
      <top/>
      <bottom style="medium"/>
    </border>
    <border>
      <left>
        <color indexed="63"/>
      </left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8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Fill="1" applyBorder="1" applyAlignment="1">
      <alignment/>
    </xf>
    <xf numFmtId="0" fontId="0" fillId="0" borderId="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4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164" fontId="0" fillId="0" borderId="4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37" xfId="0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="75" zoomScaleNormal="75" workbookViewId="0" topLeftCell="AD1">
      <selection activeCell="AF6" sqref="AF6"/>
    </sheetView>
  </sheetViews>
  <sheetFormatPr defaultColWidth="11.421875" defaultRowHeight="12.75"/>
  <cols>
    <col min="10" max="10" width="16.7109375" style="0" customWidth="1"/>
    <col min="19" max="19" width="21.140625" style="0" customWidth="1"/>
    <col min="26" max="26" width="71.28125" style="0" customWidth="1"/>
    <col min="33" max="33" width="76.00390625" style="0" bestFit="1" customWidth="1"/>
  </cols>
  <sheetData>
    <row r="1" spans="1:39" ht="13.5" thickBot="1">
      <c r="A1" s="1" t="s">
        <v>0</v>
      </c>
      <c r="B1" s="2"/>
      <c r="C1" s="2"/>
      <c r="D1" s="2"/>
      <c r="E1" s="2"/>
      <c r="F1" s="2"/>
      <c r="G1" s="2"/>
      <c r="H1" s="3"/>
      <c r="J1" s="4" t="s">
        <v>1</v>
      </c>
      <c r="K1" s="2"/>
      <c r="L1" s="2"/>
      <c r="M1" s="2"/>
      <c r="N1" s="2"/>
      <c r="O1" s="2"/>
      <c r="P1" s="2"/>
      <c r="Q1" s="3"/>
      <c r="S1" s="5" t="s">
        <v>2</v>
      </c>
      <c r="T1" s="6"/>
      <c r="U1" s="6"/>
      <c r="V1" s="6"/>
      <c r="W1" s="6"/>
      <c r="X1" s="7"/>
      <c r="Y1" s="8"/>
      <c r="Z1" s="1" t="s">
        <v>3</v>
      </c>
      <c r="AA1" s="2"/>
      <c r="AB1" s="2"/>
      <c r="AC1" s="2"/>
      <c r="AD1" s="2"/>
      <c r="AE1" s="2"/>
      <c r="AF1" s="9"/>
      <c r="AG1" s="4" t="s">
        <v>4</v>
      </c>
      <c r="AH1" s="2"/>
      <c r="AI1" s="2"/>
      <c r="AJ1" s="2"/>
      <c r="AK1" s="2"/>
      <c r="AL1" s="2"/>
      <c r="AM1" s="3"/>
    </row>
    <row r="2" spans="1:39" ht="13.5" thickBot="1">
      <c r="A2" s="10" t="s">
        <v>5</v>
      </c>
      <c r="B2" s="98" t="s">
        <v>6</v>
      </c>
      <c r="C2" s="99"/>
      <c r="D2" s="99"/>
      <c r="E2" s="99"/>
      <c r="F2" s="99"/>
      <c r="G2" s="100"/>
      <c r="H2" s="95" t="s">
        <v>7</v>
      </c>
      <c r="J2" s="11" t="s">
        <v>8</v>
      </c>
      <c r="K2" s="12" t="s">
        <v>6</v>
      </c>
      <c r="L2" s="13"/>
      <c r="M2" s="13"/>
      <c r="N2" s="13"/>
      <c r="O2" s="13"/>
      <c r="P2" s="14"/>
      <c r="Q2" s="95" t="s">
        <v>7</v>
      </c>
      <c r="S2" s="15" t="s">
        <v>8</v>
      </c>
      <c r="T2" s="16" t="s">
        <v>9</v>
      </c>
      <c r="U2" s="17"/>
      <c r="V2" s="18" t="s">
        <v>7</v>
      </c>
      <c r="W2" s="11" t="s">
        <v>10</v>
      </c>
      <c r="X2" s="19" t="s">
        <v>10</v>
      </c>
      <c r="Y2" s="8"/>
      <c r="Z2" s="11" t="s">
        <v>11</v>
      </c>
      <c r="AA2" s="16" t="s">
        <v>9</v>
      </c>
      <c r="AB2" s="17"/>
      <c r="AC2" s="11" t="s">
        <v>7</v>
      </c>
      <c r="AD2" s="11" t="s">
        <v>10</v>
      </c>
      <c r="AE2" s="20" t="s">
        <v>10</v>
      </c>
      <c r="AG2" s="15" t="s">
        <v>12</v>
      </c>
      <c r="AH2" s="89" t="s">
        <v>8</v>
      </c>
      <c r="AI2" s="90"/>
      <c r="AJ2" s="90"/>
      <c r="AK2" s="90"/>
      <c r="AL2" s="91"/>
      <c r="AM2" s="93" t="s">
        <v>7</v>
      </c>
    </row>
    <row r="3" spans="1:39" ht="13.5" thickBot="1">
      <c r="A3" s="21"/>
      <c r="B3" s="97" t="s">
        <v>13</v>
      </c>
      <c r="C3" s="97" t="s">
        <v>14</v>
      </c>
      <c r="D3" s="97" t="s">
        <v>15</v>
      </c>
      <c r="E3" s="97" t="s">
        <v>16</v>
      </c>
      <c r="F3" s="97" t="s">
        <v>17</v>
      </c>
      <c r="G3" s="97" t="s">
        <v>18</v>
      </c>
      <c r="H3" s="96"/>
      <c r="J3" s="22"/>
      <c r="K3" s="97" t="s">
        <v>13</v>
      </c>
      <c r="L3" s="97" t="s">
        <v>14</v>
      </c>
      <c r="M3" s="97" t="s">
        <v>15</v>
      </c>
      <c r="N3" s="97" t="s">
        <v>16</v>
      </c>
      <c r="O3" s="97" t="s">
        <v>17</v>
      </c>
      <c r="P3" s="101" t="s">
        <v>18</v>
      </c>
      <c r="Q3" s="96"/>
      <c r="S3" s="23"/>
      <c r="T3" s="85" t="s">
        <v>19</v>
      </c>
      <c r="U3" s="86" t="s">
        <v>20</v>
      </c>
      <c r="V3" s="24"/>
      <c r="W3" s="22"/>
      <c r="X3" s="25" t="s">
        <v>21</v>
      </c>
      <c r="Y3" s="8"/>
      <c r="Z3" s="22"/>
      <c r="AA3" s="87" t="s">
        <v>19</v>
      </c>
      <c r="AB3" s="88" t="s">
        <v>20</v>
      </c>
      <c r="AC3" s="22"/>
      <c r="AD3" s="22"/>
      <c r="AE3" s="26" t="s">
        <v>21</v>
      </c>
      <c r="AF3" s="9"/>
      <c r="AG3" s="23"/>
      <c r="AH3" s="92" t="s">
        <v>22</v>
      </c>
      <c r="AI3" s="92" t="s">
        <v>23</v>
      </c>
      <c r="AJ3" s="92" t="s">
        <v>24</v>
      </c>
      <c r="AK3" s="92" t="s">
        <v>25</v>
      </c>
      <c r="AL3" s="92" t="s">
        <v>26</v>
      </c>
      <c r="AM3" s="94"/>
    </row>
    <row r="4" spans="1:39" ht="12.75">
      <c r="A4" s="27" t="s">
        <v>27</v>
      </c>
      <c r="B4" s="28">
        <v>54</v>
      </c>
      <c r="C4" s="29">
        <v>662</v>
      </c>
      <c r="D4" s="29">
        <v>620</v>
      </c>
      <c r="E4" s="29">
        <v>698</v>
      </c>
      <c r="F4" s="29">
        <v>483</v>
      </c>
      <c r="G4" s="30">
        <v>599</v>
      </c>
      <c r="H4" s="31">
        <v>3116</v>
      </c>
      <c r="I4" s="8"/>
      <c r="J4" s="32" t="s">
        <v>28</v>
      </c>
      <c r="K4" s="28">
        <v>0</v>
      </c>
      <c r="L4" s="29">
        <v>4485</v>
      </c>
      <c r="M4" s="29">
        <v>0</v>
      </c>
      <c r="N4" s="29">
        <v>37</v>
      </c>
      <c r="O4" s="29">
        <v>1044</v>
      </c>
      <c r="P4" s="33">
        <v>943</v>
      </c>
      <c r="Q4" s="32">
        <f aca="true" t="shared" si="0" ref="Q4:Q20">SUM(K4:P4)</f>
        <v>6509</v>
      </c>
      <c r="R4" s="34"/>
      <c r="S4" s="32" t="s">
        <v>28</v>
      </c>
      <c r="T4" s="35">
        <v>2780</v>
      </c>
      <c r="U4" s="36">
        <v>3718</v>
      </c>
      <c r="V4" s="32">
        <f aca="true" t="shared" si="1" ref="V4:V17">SUM(T4:U4)</f>
        <v>6498</v>
      </c>
      <c r="W4" s="37">
        <f>V4/34132*100</f>
        <v>19.03785304113442</v>
      </c>
      <c r="X4" s="38">
        <f>W4</f>
        <v>19.03785304113442</v>
      </c>
      <c r="Y4" s="34"/>
      <c r="Z4" s="39" t="s">
        <v>29</v>
      </c>
      <c r="AA4" s="40">
        <v>7440</v>
      </c>
      <c r="AB4" s="41">
        <v>0</v>
      </c>
      <c r="AC4" s="42">
        <f aca="true" t="shared" si="2" ref="AC4:AC20">SUM(AA4:AB4)</f>
        <v>7440</v>
      </c>
      <c r="AD4" s="38">
        <f>AC4/28348*100</f>
        <v>26.24523775927755</v>
      </c>
      <c r="AE4" s="38">
        <v>26.2</v>
      </c>
      <c r="AF4" s="9"/>
      <c r="AG4" s="32" t="s">
        <v>30</v>
      </c>
      <c r="AH4" s="28">
        <v>71</v>
      </c>
      <c r="AI4" s="29">
        <v>1640</v>
      </c>
      <c r="AJ4" s="29">
        <v>5562</v>
      </c>
      <c r="AK4" s="29">
        <v>156</v>
      </c>
      <c r="AL4" s="30">
        <v>0</v>
      </c>
      <c r="AM4" s="43">
        <f aca="true" t="shared" si="3" ref="AM4:AM25">SUM(AH4:AL4)</f>
        <v>7429</v>
      </c>
    </row>
    <row r="5" spans="1:39" ht="12.75">
      <c r="A5" s="32" t="s">
        <v>31</v>
      </c>
      <c r="B5" s="44">
        <v>54</v>
      </c>
      <c r="C5" s="45">
        <v>515</v>
      </c>
      <c r="D5" s="45">
        <v>532</v>
      </c>
      <c r="E5" s="45">
        <v>600</v>
      </c>
      <c r="F5" s="45">
        <v>403</v>
      </c>
      <c r="G5" s="46">
        <v>429</v>
      </c>
      <c r="H5" s="47">
        <v>2533</v>
      </c>
      <c r="I5" s="8"/>
      <c r="J5" s="32" t="s">
        <v>32</v>
      </c>
      <c r="K5" s="44">
        <v>0</v>
      </c>
      <c r="L5" s="45">
        <v>1570</v>
      </c>
      <c r="M5" s="45">
        <v>0</v>
      </c>
      <c r="N5" s="45">
        <v>9</v>
      </c>
      <c r="O5" s="45">
        <v>77</v>
      </c>
      <c r="P5" s="8">
        <v>0</v>
      </c>
      <c r="Q5" s="32">
        <f t="shared" si="0"/>
        <v>1656</v>
      </c>
      <c r="R5" s="34"/>
      <c r="S5" s="32" t="s">
        <v>32</v>
      </c>
      <c r="T5" s="35">
        <v>666</v>
      </c>
      <c r="U5" s="36">
        <v>988</v>
      </c>
      <c r="V5" s="32">
        <f t="shared" si="1"/>
        <v>1654</v>
      </c>
      <c r="W5" s="37">
        <f aca="true" t="shared" si="4" ref="W5:W17">V5/34132*100</f>
        <v>4.845892417672566</v>
      </c>
      <c r="X5" s="48">
        <f>X4+W5</f>
        <v>23.883745458806985</v>
      </c>
      <c r="Y5" s="34"/>
      <c r="Z5" s="49" t="s">
        <v>33</v>
      </c>
      <c r="AA5" s="35">
        <v>1624</v>
      </c>
      <c r="AB5" s="36">
        <v>2188</v>
      </c>
      <c r="AC5" s="50">
        <f t="shared" si="2"/>
        <v>3812</v>
      </c>
      <c r="AD5" s="37">
        <f aca="true" t="shared" si="5" ref="AD5:AD20">AC5/28348*100</f>
        <v>13.447156765909412</v>
      </c>
      <c r="AE5" s="37">
        <f>AE4+AD5</f>
        <v>39.647156765909415</v>
      </c>
      <c r="AF5" s="9"/>
      <c r="AG5" s="32" t="s">
        <v>33</v>
      </c>
      <c r="AH5" s="44">
        <v>2177</v>
      </c>
      <c r="AI5" s="45">
        <v>112</v>
      </c>
      <c r="AJ5" s="45">
        <v>515</v>
      </c>
      <c r="AK5" s="45">
        <v>796</v>
      </c>
      <c r="AL5" s="46">
        <v>187</v>
      </c>
      <c r="AM5" s="43">
        <f t="shared" si="3"/>
        <v>3787</v>
      </c>
    </row>
    <row r="6" spans="1:39" ht="12.75">
      <c r="A6" s="32" t="s">
        <v>34</v>
      </c>
      <c r="B6" s="44">
        <v>55</v>
      </c>
      <c r="C6" s="45">
        <v>591</v>
      </c>
      <c r="D6" s="45">
        <v>532</v>
      </c>
      <c r="E6" s="45">
        <v>620</v>
      </c>
      <c r="F6" s="45">
        <v>404</v>
      </c>
      <c r="G6" s="46">
        <v>490</v>
      </c>
      <c r="H6" s="47">
        <v>2692</v>
      </c>
      <c r="I6" s="8"/>
      <c r="J6" s="32" t="s">
        <v>35</v>
      </c>
      <c r="K6" s="44">
        <v>4</v>
      </c>
      <c r="L6" s="45">
        <v>988</v>
      </c>
      <c r="M6" s="45">
        <v>63</v>
      </c>
      <c r="N6" s="45">
        <v>69</v>
      </c>
      <c r="O6" s="45">
        <v>75</v>
      </c>
      <c r="P6" s="8">
        <v>50</v>
      </c>
      <c r="Q6" s="32">
        <f t="shared" si="0"/>
        <v>1249</v>
      </c>
      <c r="R6" s="34"/>
      <c r="S6" s="32" t="s">
        <v>35</v>
      </c>
      <c r="T6" s="35">
        <v>556</v>
      </c>
      <c r="U6" s="36">
        <v>692</v>
      </c>
      <c r="V6" s="32">
        <f t="shared" si="1"/>
        <v>1248</v>
      </c>
      <c r="W6" s="37">
        <f t="shared" si="4"/>
        <v>3.656392827844838</v>
      </c>
      <c r="X6" s="48">
        <f aca="true" t="shared" si="6" ref="X6:X17">X5+W6</f>
        <v>27.54013828665182</v>
      </c>
      <c r="Y6" s="34"/>
      <c r="Z6" s="49" t="s">
        <v>36</v>
      </c>
      <c r="AA6" s="35">
        <v>1040</v>
      </c>
      <c r="AB6" s="36">
        <v>2065</v>
      </c>
      <c r="AC6" s="50">
        <f t="shared" si="2"/>
        <v>3105</v>
      </c>
      <c r="AD6" s="37">
        <f t="shared" si="5"/>
        <v>10.953153661633978</v>
      </c>
      <c r="AE6" s="37">
        <f aca="true" t="shared" si="7" ref="AE6:AE24">AE5+AD6</f>
        <v>50.60031042754339</v>
      </c>
      <c r="AF6" s="9"/>
      <c r="AG6" s="32" t="s">
        <v>36</v>
      </c>
      <c r="AH6" s="44">
        <v>1318</v>
      </c>
      <c r="AI6" s="45">
        <v>339</v>
      </c>
      <c r="AJ6" s="45">
        <v>915</v>
      </c>
      <c r="AK6" s="45">
        <v>417</v>
      </c>
      <c r="AL6" s="46">
        <v>62</v>
      </c>
      <c r="AM6" s="43">
        <f t="shared" si="3"/>
        <v>3051</v>
      </c>
    </row>
    <row r="7" spans="1:39" ht="12.75">
      <c r="A7" s="32" t="s">
        <v>37</v>
      </c>
      <c r="B7" s="44">
        <v>52</v>
      </c>
      <c r="C7" s="45">
        <v>498</v>
      </c>
      <c r="D7" s="45">
        <v>584</v>
      </c>
      <c r="E7" s="45">
        <v>663</v>
      </c>
      <c r="F7" s="45">
        <v>385</v>
      </c>
      <c r="G7" s="46">
        <v>507</v>
      </c>
      <c r="H7" s="47">
        <v>2689</v>
      </c>
      <c r="I7" s="8"/>
      <c r="J7" s="32" t="s">
        <v>38</v>
      </c>
      <c r="K7" s="44">
        <v>50</v>
      </c>
      <c r="L7" s="45">
        <v>186</v>
      </c>
      <c r="M7" s="45">
        <v>655</v>
      </c>
      <c r="N7" s="45">
        <v>809</v>
      </c>
      <c r="O7" s="45">
        <v>739</v>
      </c>
      <c r="P7" s="8">
        <v>1117</v>
      </c>
      <c r="Q7" s="32">
        <f t="shared" si="0"/>
        <v>3556</v>
      </c>
      <c r="R7" s="34"/>
      <c r="S7" s="32" t="s">
        <v>38</v>
      </c>
      <c r="T7" s="35">
        <v>2535</v>
      </c>
      <c r="U7" s="36">
        <v>1010</v>
      </c>
      <c r="V7" s="32">
        <f t="shared" si="1"/>
        <v>3545</v>
      </c>
      <c r="W7" s="37">
        <f t="shared" si="4"/>
        <v>10.386147896402203</v>
      </c>
      <c r="X7" s="48">
        <f t="shared" si="6"/>
        <v>37.926286183054025</v>
      </c>
      <c r="Y7" s="34"/>
      <c r="Z7" s="49" t="s">
        <v>39</v>
      </c>
      <c r="AA7" s="35">
        <v>1421</v>
      </c>
      <c r="AB7" s="36">
        <v>1525</v>
      </c>
      <c r="AC7" s="50">
        <f t="shared" si="2"/>
        <v>2946</v>
      </c>
      <c r="AD7" s="37">
        <f t="shared" si="5"/>
        <v>10.39226753210103</v>
      </c>
      <c r="AE7" s="37">
        <f t="shared" si="7"/>
        <v>60.99257795964442</v>
      </c>
      <c r="AF7" s="9"/>
      <c r="AG7" s="32" t="s">
        <v>39</v>
      </c>
      <c r="AH7" s="44">
        <v>860</v>
      </c>
      <c r="AI7" s="45">
        <v>198</v>
      </c>
      <c r="AJ7" s="45">
        <v>791</v>
      </c>
      <c r="AK7" s="45">
        <v>949</v>
      </c>
      <c r="AL7" s="46">
        <v>117</v>
      </c>
      <c r="AM7" s="43">
        <f t="shared" si="3"/>
        <v>2915</v>
      </c>
    </row>
    <row r="8" spans="1:39" ht="12.75">
      <c r="A8" s="32" t="s">
        <v>40</v>
      </c>
      <c r="B8" s="44">
        <v>57</v>
      </c>
      <c r="C8" s="45">
        <v>553</v>
      </c>
      <c r="D8" s="45">
        <v>612</v>
      </c>
      <c r="E8" s="45">
        <v>727</v>
      </c>
      <c r="F8" s="45">
        <v>374</v>
      </c>
      <c r="G8" s="46">
        <v>510</v>
      </c>
      <c r="H8" s="47">
        <v>2833</v>
      </c>
      <c r="I8" s="8"/>
      <c r="J8" s="32" t="s">
        <v>41</v>
      </c>
      <c r="K8" s="44">
        <v>47</v>
      </c>
      <c r="L8" s="45">
        <v>12</v>
      </c>
      <c r="M8" s="45">
        <v>891</v>
      </c>
      <c r="N8" s="45">
        <v>984</v>
      </c>
      <c r="O8" s="45">
        <v>1022</v>
      </c>
      <c r="P8" s="8">
        <v>1611</v>
      </c>
      <c r="Q8" s="32">
        <f t="shared" si="0"/>
        <v>4567</v>
      </c>
      <c r="R8" s="34"/>
      <c r="S8" s="32" t="s">
        <v>41</v>
      </c>
      <c r="T8" s="35">
        <v>3352</v>
      </c>
      <c r="U8" s="36">
        <v>1206</v>
      </c>
      <c r="V8" s="32">
        <f t="shared" si="1"/>
        <v>4558</v>
      </c>
      <c r="W8" s="37">
        <f t="shared" si="4"/>
        <v>13.354037267080745</v>
      </c>
      <c r="X8" s="48">
        <f t="shared" si="6"/>
        <v>51.28032345013477</v>
      </c>
      <c r="Y8" s="34"/>
      <c r="Z8" s="49" t="s">
        <v>42</v>
      </c>
      <c r="AA8" s="35">
        <v>749</v>
      </c>
      <c r="AB8" s="36">
        <v>909</v>
      </c>
      <c r="AC8" s="50">
        <f t="shared" si="2"/>
        <v>1658</v>
      </c>
      <c r="AD8" s="37">
        <f t="shared" si="5"/>
        <v>5.8487371243121205</v>
      </c>
      <c r="AE8" s="37">
        <f t="shared" si="7"/>
        <v>66.84131508395654</v>
      </c>
      <c r="AF8" s="9"/>
      <c r="AG8" s="32" t="s">
        <v>42</v>
      </c>
      <c r="AH8" s="44">
        <v>595</v>
      </c>
      <c r="AI8" s="45">
        <v>109</v>
      </c>
      <c r="AJ8" s="45">
        <v>483</v>
      </c>
      <c r="AK8" s="45">
        <v>413</v>
      </c>
      <c r="AL8" s="46">
        <v>41</v>
      </c>
      <c r="AM8" s="43">
        <f t="shared" si="3"/>
        <v>1641</v>
      </c>
    </row>
    <row r="9" spans="1:39" ht="12.75">
      <c r="A9" s="32" t="s">
        <v>43</v>
      </c>
      <c r="B9" s="44">
        <v>67</v>
      </c>
      <c r="C9" s="45">
        <v>557</v>
      </c>
      <c r="D9" s="45">
        <v>572</v>
      </c>
      <c r="E9" s="45">
        <v>722</v>
      </c>
      <c r="F9" s="45">
        <v>476</v>
      </c>
      <c r="G9" s="46">
        <v>528</v>
      </c>
      <c r="H9" s="47">
        <v>2922</v>
      </c>
      <c r="I9" s="8"/>
      <c r="J9" s="32" t="s">
        <v>44</v>
      </c>
      <c r="K9" s="44">
        <v>45</v>
      </c>
      <c r="L9" s="45">
        <v>0</v>
      </c>
      <c r="M9" s="45">
        <v>680</v>
      </c>
      <c r="N9" s="45">
        <v>795</v>
      </c>
      <c r="O9" s="45">
        <v>736</v>
      </c>
      <c r="P9" s="8">
        <v>1151</v>
      </c>
      <c r="Q9" s="32">
        <f t="shared" si="0"/>
        <v>3407</v>
      </c>
      <c r="R9" s="34"/>
      <c r="S9" s="32" t="s">
        <v>44</v>
      </c>
      <c r="T9" s="35">
        <v>2532</v>
      </c>
      <c r="U9" s="36">
        <v>873</v>
      </c>
      <c r="V9" s="32">
        <f t="shared" si="1"/>
        <v>3405</v>
      </c>
      <c r="W9" s="37">
        <f t="shared" si="4"/>
        <v>9.975975624047814</v>
      </c>
      <c r="X9" s="48">
        <f t="shared" si="6"/>
        <v>61.256299074182586</v>
      </c>
      <c r="Y9" s="34"/>
      <c r="Z9" s="49" t="s">
        <v>45</v>
      </c>
      <c r="AA9" s="35">
        <v>670</v>
      </c>
      <c r="AB9" s="36">
        <v>894</v>
      </c>
      <c r="AC9" s="50">
        <f t="shared" si="2"/>
        <v>1564</v>
      </c>
      <c r="AD9" s="37">
        <f t="shared" si="5"/>
        <v>5.517144066600818</v>
      </c>
      <c r="AE9" s="37">
        <f t="shared" si="7"/>
        <v>72.35845915055737</v>
      </c>
      <c r="AF9" s="9"/>
      <c r="AG9" s="32" t="s">
        <v>45</v>
      </c>
      <c r="AH9" s="44">
        <v>887</v>
      </c>
      <c r="AI9" s="45">
        <v>59</v>
      </c>
      <c r="AJ9" s="45">
        <v>342</v>
      </c>
      <c r="AK9" s="45">
        <v>236</v>
      </c>
      <c r="AL9" s="46">
        <v>30</v>
      </c>
      <c r="AM9" s="43">
        <f t="shared" si="3"/>
        <v>1554</v>
      </c>
    </row>
    <row r="10" spans="1:39" ht="12.75">
      <c r="A10" s="32" t="s">
        <v>46</v>
      </c>
      <c r="B10" s="44">
        <v>63</v>
      </c>
      <c r="C10" s="45">
        <v>699</v>
      </c>
      <c r="D10" s="45">
        <v>618</v>
      </c>
      <c r="E10" s="45">
        <v>716</v>
      </c>
      <c r="F10" s="45">
        <v>580</v>
      </c>
      <c r="G10" s="46">
        <v>532</v>
      </c>
      <c r="H10" s="47">
        <v>3208</v>
      </c>
      <c r="I10" s="8"/>
      <c r="J10" s="32" t="s">
        <v>47</v>
      </c>
      <c r="K10" s="44">
        <v>39</v>
      </c>
      <c r="L10" s="45">
        <v>0</v>
      </c>
      <c r="M10" s="45">
        <v>697</v>
      </c>
      <c r="N10" s="45">
        <v>752</v>
      </c>
      <c r="O10" s="45">
        <v>554</v>
      </c>
      <c r="P10" s="8">
        <v>673</v>
      </c>
      <c r="Q10" s="32">
        <f t="shared" si="0"/>
        <v>2715</v>
      </c>
      <c r="R10" s="34"/>
      <c r="S10" s="32" t="s">
        <v>47</v>
      </c>
      <c r="T10" s="35">
        <v>1855</v>
      </c>
      <c r="U10" s="36">
        <v>855</v>
      </c>
      <c r="V10" s="32">
        <f t="shared" si="1"/>
        <v>2710</v>
      </c>
      <c r="W10" s="37">
        <f t="shared" si="4"/>
        <v>7.939763272002813</v>
      </c>
      <c r="X10" s="48">
        <f t="shared" si="6"/>
        <v>69.1960623461854</v>
      </c>
      <c r="Y10" s="34"/>
      <c r="Z10" s="49" t="s">
        <v>48</v>
      </c>
      <c r="AA10" s="35">
        <v>1022</v>
      </c>
      <c r="AB10" s="36">
        <v>477</v>
      </c>
      <c r="AC10" s="50">
        <f t="shared" si="2"/>
        <v>1499</v>
      </c>
      <c r="AD10" s="37">
        <f t="shared" si="5"/>
        <v>5.287850994779173</v>
      </c>
      <c r="AE10" s="37">
        <f t="shared" si="7"/>
        <v>77.64631014533654</v>
      </c>
      <c r="AF10" s="9"/>
      <c r="AG10" s="32" t="s">
        <v>48</v>
      </c>
      <c r="AH10" s="44">
        <v>305</v>
      </c>
      <c r="AI10" s="45">
        <v>152</v>
      </c>
      <c r="AJ10" s="45">
        <v>573</v>
      </c>
      <c r="AK10" s="45">
        <v>408</v>
      </c>
      <c r="AL10" s="46">
        <v>43</v>
      </c>
      <c r="AM10" s="43">
        <f t="shared" si="3"/>
        <v>1481</v>
      </c>
    </row>
    <row r="11" spans="1:39" ht="12.75">
      <c r="A11" s="32" t="s">
        <v>49</v>
      </c>
      <c r="B11" s="44">
        <v>65</v>
      </c>
      <c r="C11" s="45">
        <v>705</v>
      </c>
      <c r="D11" s="45">
        <v>657</v>
      </c>
      <c r="E11" s="45">
        <v>724</v>
      </c>
      <c r="F11" s="45">
        <v>600</v>
      </c>
      <c r="G11" s="46">
        <v>486</v>
      </c>
      <c r="H11" s="47">
        <v>3237</v>
      </c>
      <c r="I11" s="8"/>
      <c r="J11" s="32" t="s">
        <v>50</v>
      </c>
      <c r="K11" s="44">
        <v>68</v>
      </c>
      <c r="L11" s="45">
        <v>0</v>
      </c>
      <c r="M11" s="45">
        <v>627</v>
      </c>
      <c r="N11" s="45">
        <v>743</v>
      </c>
      <c r="O11" s="45">
        <v>397</v>
      </c>
      <c r="P11" s="8">
        <v>406</v>
      </c>
      <c r="Q11" s="32">
        <f t="shared" si="0"/>
        <v>2241</v>
      </c>
      <c r="R11" s="34"/>
      <c r="S11" s="32" t="s">
        <v>50</v>
      </c>
      <c r="T11" s="35">
        <v>1347</v>
      </c>
      <c r="U11" s="36">
        <v>890</v>
      </c>
      <c r="V11" s="32">
        <f t="shared" si="1"/>
        <v>2237</v>
      </c>
      <c r="W11" s="37">
        <f t="shared" si="4"/>
        <v>6.553966951834056</v>
      </c>
      <c r="X11" s="48">
        <f t="shared" si="6"/>
        <v>75.75002929801946</v>
      </c>
      <c r="Y11" s="34"/>
      <c r="Z11" s="49" t="s">
        <v>51</v>
      </c>
      <c r="AA11" s="35">
        <v>571</v>
      </c>
      <c r="AB11" s="36">
        <v>739</v>
      </c>
      <c r="AC11" s="50">
        <f t="shared" si="2"/>
        <v>1310</v>
      </c>
      <c r="AD11" s="37">
        <f t="shared" si="5"/>
        <v>4.621137293636235</v>
      </c>
      <c r="AE11" s="37">
        <f t="shared" si="7"/>
        <v>82.26744743897278</v>
      </c>
      <c r="AF11" s="9"/>
      <c r="AG11" s="32" t="s">
        <v>51</v>
      </c>
      <c r="AH11" s="44">
        <v>1311</v>
      </c>
      <c r="AI11" s="45">
        <v>0</v>
      </c>
      <c r="AJ11" s="45">
        <v>1</v>
      </c>
      <c r="AK11" s="45">
        <v>0</v>
      </c>
      <c r="AL11" s="46">
        <v>0</v>
      </c>
      <c r="AM11" s="43">
        <f t="shared" si="3"/>
        <v>1312</v>
      </c>
    </row>
    <row r="12" spans="1:39" ht="12.75">
      <c r="A12" s="32" t="s">
        <v>52</v>
      </c>
      <c r="B12" s="44">
        <v>51</v>
      </c>
      <c r="C12" s="45">
        <v>645</v>
      </c>
      <c r="D12" s="45">
        <v>608</v>
      </c>
      <c r="E12" s="45">
        <v>574</v>
      </c>
      <c r="F12" s="45">
        <v>505</v>
      </c>
      <c r="G12" s="46">
        <v>469</v>
      </c>
      <c r="H12" s="47">
        <v>2852</v>
      </c>
      <c r="I12" s="8"/>
      <c r="J12" s="32" t="s">
        <v>53</v>
      </c>
      <c r="K12" s="44">
        <v>48</v>
      </c>
      <c r="L12" s="45">
        <v>0</v>
      </c>
      <c r="M12" s="45">
        <v>524</v>
      </c>
      <c r="N12" s="45">
        <v>636</v>
      </c>
      <c r="O12" s="45">
        <v>210</v>
      </c>
      <c r="P12" s="8">
        <v>95</v>
      </c>
      <c r="Q12" s="32">
        <f t="shared" si="0"/>
        <v>1513</v>
      </c>
      <c r="R12" s="34"/>
      <c r="S12" s="32" t="s">
        <v>53</v>
      </c>
      <c r="T12" s="35">
        <v>807</v>
      </c>
      <c r="U12" s="36">
        <v>698</v>
      </c>
      <c r="V12" s="32">
        <f t="shared" si="1"/>
        <v>1505</v>
      </c>
      <c r="W12" s="37">
        <f t="shared" si="4"/>
        <v>4.40935192780968</v>
      </c>
      <c r="X12" s="48">
        <f t="shared" si="6"/>
        <v>80.15938122582914</v>
      </c>
      <c r="Y12" s="34"/>
      <c r="Z12" s="49" t="s">
        <v>54</v>
      </c>
      <c r="AA12" s="35">
        <v>363</v>
      </c>
      <c r="AB12" s="36">
        <v>596</v>
      </c>
      <c r="AC12" s="50">
        <f t="shared" si="2"/>
        <v>959</v>
      </c>
      <c r="AD12" s="37">
        <f t="shared" si="5"/>
        <v>3.3829547057993508</v>
      </c>
      <c r="AE12" s="37">
        <f t="shared" si="7"/>
        <v>85.65040214477213</v>
      </c>
      <c r="AF12" s="9"/>
      <c r="AG12" s="32" t="s">
        <v>54</v>
      </c>
      <c r="AH12" s="44">
        <v>394</v>
      </c>
      <c r="AI12" s="45">
        <v>79</v>
      </c>
      <c r="AJ12" s="45">
        <v>234</v>
      </c>
      <c r="AK12" s="45">
        <v>206</v>
      </c>
      <c r="AL12" s="46">
        <v>33</v>
      </c>
      <c r="AM12" s="43">
        <f t="shared" si="3"/>
        <v>946</v>
      </c>
    </row>
    <row r="13" spans="1:39" ht="12.75">
      <c r="A13" s="32" t="s">
        <v>55</v>
      </c>
      <c r="B13" s="44">
        <v>44</v>
      </c>
      <c r="C13" s="45">
        <v>649</v>
      </c>
      <c r="D13" s="45">
        <v>593</v>
      </c>
      <c r="E13" s="45">
        <v>587</v>
      </c>
      <c r="F13" s="45">
        <v>457</v>
      </c>
      <c r="G13" s="46">
        <v>520</v>
      </c>
      <c r="H13" s="47">
        <v>2850</v>
      </c>
      <c r="I13" s="8"/>
      <c r="J13" s="32" t="s">
        <v>56</v>
      </c>
      <c r="K13" s="44">
        <v>60</v>
      </c>
      <c r="L13" s="45">
        <v>0</v>
      </c>
      <c r="M13" s="45">
        <v>527</v>
      </c>
      <c r="N13" s="45">
        <v>578</v>
      </c>
      <c r="O13" s="45">
        <v>134</v>
      </c>
      <c r="P13" s="8">
        <v>7</v>
      </c>
      <c r="Q13" s="32">
        <f t="shared" si="0"/>
        <v>1306</v>
      </c>
      <c r="R13" s="34"/>
      <c r="S13" s="32" t="s">
        <v>56</v>
      </c>
      <c r="T13" s="35">
        <v>601</v>
      </c>
      <c r="U13" s="36">
        <v>705</v>
      </c>
      <c r="V13" s="32">
        <f t="shared" si="1"/>
        <v>1306</v>
      </c>
      <c r="W13" s="37">
        <f t="shared" si="4"/>
        <v>3.8263213406773704</v>
      </c>
      <c r="X13" s="48">
        <f t="shared" si="6"/>
        <v>83.9857025665065</v>
      </c>
      <c r="Y13" s="34"/>
      <c r="Z13" s="49" t="s">
        <v>57</v>
      </c>
      <c r="AA13" s="35">
        <v>267</v>
      </c>
      <c r="AB13" s="36">
        <v>580</v>
      </c>
      <c r="AC13" s="50">
        <f t="shared" si="2"/>
        <v>847</v>
      </c>
      <c r="AD13" s="37">
        <f t="shared" si="5"/>
        <v>2.9878651051220544</v>
      </c>
      <c r="AE13" s="37">
        <f t="shared" si="7"/>
        <v>88.63826724989418</v>
      </c>
      <c r="AF13" s="9"/>
      <c r="AG13" s="32" t="s">
        <v>57</v>
      </c>
      <c r="AH13" s="44">
        <v>51</v>
      </c>
      <c r="AI13" s="45">
        <v>12</v>
      </c>
      <c r="AJ13" s="45">
        <v>84</v>
      </c>
      <c r="AK13" s="45">
        <v>574</v>
      </c>
      <c r="AL13" s="46">
        <v>104</v>
      </c>
      <c r="AM13" s="43">
        <f t="shared" si="3"/>
        <v>825</v>
      </c>
    </row>
    <row r="14" spans="1:39" ht="12.75">
      <c r="A14" s="32" t="s">
        <v>58</v>
      </c>
      <c r="B14" s="44">
        <v>33</v>
      </c>
      <c r="C14" s="45">
        <v>586</v>
      </c>
      <c r="D14" s="45">
        <v>556</v>
      </c>
      <c r="E14" s="45">
        <v>613</v>
      </c>
      <c r="F14" s="45">
        <v>431</v>
      </c>
      <c r="G14" s="46">
        <v>479</v>
      </c>
      <c r="H14" s="47">
        <v>2698</v>
      </c>
      <c r="I14" s="8"/>
      <c r="J14" s="32" t="s">
        <v>59</v>
      </c>
      <c r="K14" s="44">
        <v>61</v>
      </c>
      <c r="L14" s="45">
        <v>0</v>
      </c>
      <c r="M14" s="45">
        <v>607</v>
      </c>
      <c r="N14" s="45">
        <v>616</v>
      </c>
      <c r="O14" s="45">
        <v>155</v>
      </c>
      <c r="P14" s="8">
        <v>0</v>
      </c>
      <c r="Q14" s="32">
        <f t="shared" si="0"/>
        <v>1439</v>
      </c>
      <c r="R14" s="34"/>
      <c r="S14" s="32" t="s">
        <v>59</v>
      </c>
      <c r="T14" s="35">
        <v>599</v>
      </c>
      <c r="U14" s="36">
        <v>840</v>
      </c>
      <c r="V14" s="32">
        <f t="shared" si="1"/>
        <v>1439</v>
      </c>
      <c r="W14" s="37">
        <f t="shared" si="4"/>
        <v>4.215984999414039</v>
      </c>
      <c r="X14" s="48">
        <f t="shared" si="6"/>
        <v>88.20168756592054</v>
      </c>
      <c r="Y14" s="34"/>
      <c r="Z14" s="49" t="s">
        <v>60</v>
      </c>
      <c r="AA14" s="35">
        <v>208</v>
      </c>
      <c r="AB14" s="36">
        <v>310</v>
      </c>
      <c r="AC14" s="50">
        <f t="shared" si="2"/>
        <v>518</v>
      </c>
      <c r="AD14" s="37">
        <f t="shared" si="5"/>
        <v>1.8272894031324962</v>
      </c>
      <c r="AE14" s="37">
        <f t="shared" si="7"/>
        <v>90.46555665302668</v>
      </c>
      <c r="AF14" s="9"/>
      <c r="AG14" s="32" t="s">
        <v>60</v>
      </c>
      <c r="AH14" s="44">
        <v>100</v>
      </c>
      <c r="AI14" s="45">
        <v>29</v>
      </c>
      <c r="AJ14" s="45">
        <v>168</v>
      </c>
      <c r="AK14" s="45">
        <v>185</v>
      </c>
      <c r="AL14" s="46">
        <v>21</v>
      </c>
      <c r="AM14" s="43">
        <f t="shared" si="3"/>
        <v>503</v>
      </c>
    </row>
    <row r="15" spans="1:39" ht="13.5" thickBot="1">
      <c r="A15" s="51" t="s">
        <v>61</v>
      </c>
      <c r="B15" s="52">
        <v>48</v>
      </c>
      <c r="C15" s="53">
        <v>624</v>
      </c>
      <c r="D15" s="53">
        <v>568</v>
      </c>
      <c r="E15" s="53">
        <v>695</v>
      </c>
      <c r="F15" s="53">
        <v>502</v>
      </c>
      <c r="G15" s="54">
        <v>515</v>
      </c>
      <c r="H15" s="55">
        <v>2952</v>
      </c>
      <c r="I15" s="8"/>
      <c r="J15" s="32" t="s">
        <v>62</v>
      </c>
      <c r="K15" s="44">
        <v>64</v>
      </c>
      <c r="L15" s="45">
        <v>0</v>
      </c>
      <c r="M15" s="45">
        <v>666</v>
      </c>
      <c r="N15" s="45">
        <v>665</v>
      </c>
      <c r="O15" s="45">
        <v>144</v>
      </c>
      <c r="P15" s="8">
        <v>0</v>
      </c>
      <c r="Q15" s="32">
        <f t="shared" si="0"/>
        <v>1539</v>
      </c>
      <c r="R15" s="34"/>
      <c r="S15" s="32" t="s">
        <v>62</v>
      </c>
      <c r="T15" s="35">
        <v>609</v>
      </c>
      <c r="U15" s="36">
        <v>926</v>
      </c>
      <c r="V15" s="32">
        <f t="shared" si="1"/>
        <v>1535</v>
      </c>
      <c r="W15" s="37">
        <f t="shared" si="4"/>
        <v>4.497245986171334</v>
      </c>
      <c r="X15" s="48">
        <f t="shared" si="6"/>
        <v>92.69893355209187</v>
      </c>
      <c r="Y15" s="34"/>
      <c r="Z15" s="49" t="s">
        <v>63</v>
      </c>
      <c r="AA15" s="35">
        <v>345</v>
      </c>
      <c r="AB15" s="36">
        <v>139</v>
      </c>
      <c r="AC15" s="50">
        <f t="shared" si="2"/>
        <v>484</v>
      </c>
      <c r="AD15" s="37">
        <f t="shared" si="5"/>
        <v>1.707351488641174</v>
      </c>
      <c r="AE15" s="37">
        <f t="shared" si="7"/>
        <v>92.17290814166786</v>
      </c>
      <c r="AF15" s="9"/>
      <c r="AG15" s="32" t="s">
        <v>63</v>
      </c>
      <c r="AH15" s="44">
        <v>96</v>
      </c>
      <c r="AI15" s="45">
        <v>63</v>
      </c>
      <c r="AJ15" s="45">
        <v>219</v>
      </c>
      <c r="AK15" s="45">
        <v>93</v>
      </c>
      <c r="AL15" s="46">
        <v>11</v>
      </c>
      <c r="AM15" s="43">
        <f t="shared" si="3"/>
        <v>482</v>
      </c>
    </row>
    <row r="16" spans="1:39" ht="13.5" thickBot="1">
      <c r="A16" s="56" t="s">
        <v>7</v>
      </c>
      <c r="B16" s="57">
        <v>643</v>
      </c>
      <c r="C16" s="58">
        <v>7284</v>
      </c>
      <c r="D16" s="58">
        <v>7052</v>
      </c>
      <c r="E16" s="58">
        <v>7939</v>
      </c>
      <c r="F16" s="58">
        <v>5600</v>
      </c>
      <c r="G16" s="58">
        <v>6064</v>
      </c>
      <c r="H16" s="59">
        <v>34582</v>
      </c>
      <c r="I16" s="8"/>
      <c r="J16" s="32" t="s">
        <v>64</v>
      </c>
      <c r="K16" s="44">
        <v>66</v>
      </c>
      <c r="L16" s="45">
        <v>0</v>
      </c>
      <c r="M16" s="45">
        <v>618</v>
      </c>
      <c r="N16" s="45">
        <v>513</v>
      </c>
      <c r="O16" s="45">
        <v>152</v>
      </c>
      <c r="P16" s="8">
        <v>0</v>
      </c>
      <c r="Q16" s="32">
        <f t="shared" si="0"/>
        <v>1349</v>
      </c>
      <c r="R16" s="34"/>
      <c r="S16" s="32" t="s">
        <v>64</v>
      </c>
      <c r="T16" s="35">
        <v>540</v>
      </c>
      <c r="U16" s="36">
        <v>808</v>
      </c>
      <c r="V16" s="32">
        <f t="shared" si="1"/>
        <v>1348</v>
      </c>
      <c r="W16" s="37">
        <f t="shared" si="4"/>
        <v>3.949373022383687</v>
      </c>
      <c r="X16" s="48">
        <f t="shared" si="6"/>
        <v>96.64830657447555</v>
      </c>
      <c r="Y16" s="34"/>
      <c r="Z16" s="49" t="s">
        <v>65</v>
      </c>
      <c r="AA16" s="35">
        <v>143</v>
      </c>
      <c r="AB16" s="36">
        <v>226</v>
      </c>
      <c r="AC16" s="50">
        <f t="shared" si="2"/>
        <v>369</v>
      </c>
      <c r="AD16" s="37">
        <f t="shared" si="5"/>
        <v>1.3016791308028786</v>
      </c>
      <c r="AE16" s="37">
        <f t="shared" si="7"/>
        <v>93.47458727247074</v>
      </c>
      <c r="AF16" s="9"/>
      <c r="AG16" s="32" t="s">
        <v>66</v>
      </c>
      <c r="AH16" s="44">
        <v>171</v>
      </c>
      <c r="AI16" s="45">
        <v>38</v>
      </c>
      <c r="AJ16" s="45">
        <v>65</v>
      </c>
      <c r="AK16" s="45">
        <v>156</v>
      </c>
      <c r="AL16" s="46">
        <v>16</v>
      </c>
      <c r="AM16" s="43">
        <f t="shared" si="3"/>
        <v>446</v>
      </c>
    </row>
    <row r="17" spans="1:39" ht="12.75">
      <c r="A17" s="60" t="s">
        <v>67</v>
      </c>
      <c r="I17" s="8"/>
      <c r="J17" s="32" t="s">
        <v>68</v>
      </c>
      <c r="K17" s="44">
        <v>29</v>
      </c>
      <c r="L17" s="45">
        <v>0</v>
      </c>
      <c r="M17" s="45">
        <v>245</v>
      </c>
      <c r="N17" s="45">
        <v>302</v>
      </c>
      <c r="O17" s="45">
        <v>57</v>
      </c>
      <c r="P17" s="8">
        <v>0</v>
      </c>
      <c r="Q17" s="32">
        <f t="shared" si="0"/>
        <v>633</v>
      </c>
      <c r="R17" s="34"/>
      <c r="S17" s="32" t="s">
        <v>68</v>
      </c>
      <c r="T17" s="35">
        <v>145</v>
      </c>
      <c r="U17" s="36">
        <v>488</v>
      </c>
      <c r="V17" s="32">
        <f t="shared" si="1"/>
        <v>633</v>
      </c>
      <c r="W17" s="37">
        <f t="shared" si="4"/>
        <v>1.8545646314309154</v>
      </c>
      <c r="X17" s="48">
        <f t="shared" si="6"/>
        <v>98.50287120590647</v>
      </c>
      <c r="Y17" s="34"/>
      <c r="Z17" s="49" t="s">
        <v>69</v>
      </c>
      <c r="AA17" s="35">
        <v>141</v>
      </c>
      <c r="AB17" s="36">
        <v>213</v>
      </c>
      <c r="AC17" s="50">
        <f t="shared" si="2"/>
        <v>354</v>
      </c>
      <c r="AD17" s="37">
        <f t="shared" si="5"/>
        <v>1.2487653449978835</v>
      </c>
      <c r="AE17" s="37">
        <f t="shared" si="7"/>
        <v>94.72335261746862</v>
      </c>
      <c r="AF17" s="9"/>
      <c r="AG17" s="32" t="s">
        <v>65</v>
      </c>
      <c r="AH17" s="44">
        <v>347</v>
      </c>
      <c r="AI17" s="45">
        <v>12</v>
      </c>
      <c r="AJ17" s="45">
        <v>1</v>
      </c>
      <c r="AK17" s="45">
        <v>2</v>
      </c>
      <c r="AL17" s="46">
        <v>1</v>
      </c>
      <c r="AM17" s="43">
        <f t="shared" si="3"/>
        <v>363</v>
      </c>
    </row>
    <row r="18" spans="1:39" ht="12.75">
      <c r="A18" s="84" t="s">
        <v>79</v>
      </c>
      <c r="I18" s="8"/>
      <c r="J18" s="32" t="s">
        <v>70</v>
      </c>
      <c r="K18" s="44">
        <v>12</v>
      </c>
      <c r="L18" s="45">
        <v>0</v>
      </c>
      <c r="M18" s="45">
        <v>55</v>
      </c>
      <c r="N18" s="45">
        <v>92</v>
      </c>
      <c r="O18" s="45">
        <v>23</v>
      </c>
      <c r="P18" s="8">
        <v>0</v>
      </c>
      <c r="Q18" s="32">
        <f t="shared" si="0"/>
        <v>182</v>
      </c>
      <c r="R18" s="34"/>
      <c r="S18" s="32" t="s">
        <v>70</v>
      </c>
      <c r="T18" s="35">
        <v>69</v>
      </c>
      <c r="U18" s="36">
        <v>108</v>
      </c>
      <c r="V18" s="32">
        <f>SUM(T18:U18)</f>
        <v>177</v>
      </c>
      <c r="W18" s="37">
        <f>V18/34132*100</f>
        <v>0.518574944333763</v>
      </c>
      <c r="X18" s="48">
        <f>X17+W18</f>
        <v>99.02144615024024</v>
      </c>
      <c r="Y18" s="34"/>
      <c r="Z18" s="49" t="s">
        <v>71</v>
      </c>
      <c r="AA18" s="35">
        <v>126</v>
      </c>
      <c r="AB18" s="36">
        <v>168</v>
      </c>
      <c r="AC18" s="50">
        <f t="shared" si="2"/>
        <v>294</v>
      </c>
      <c r="AD18" s="37">
        <f t="shared" si="5"/>
        <v>1.0371102017779033</v>
      </c>
      <c r="AE18" s="37">
        <f t="shared" si="7"/>
        <v>95.76046281924653</v>
      </c>
      <c r="AF18" s="9"/>
      <c r="AG18" s="32" t="s">
        <v>69</v>
      </c>
      <c r="AH18" s="44">
        <v>19</v>
      </c>
      <c r="AI18" s="45">
        <v>36</v>
      </c>
      <c r="AJ18" s="45">
        <v>126</v>
      </c>
      <c r="AK18" s="45">
        <v>145</v>
      </c>
      <c r="AL18" s="46">
        <v>12</v>
      </c>
      <c r="AM18" s="43">
        <f t="shared" si="3"/>
        <v>338</v>
      </c>
    </row>
    <row r="19" spans="9:39" ht="13.5" thickBot="1">
      <c r="I19" s="8"/>
      <c r="J19" s="51" t="s">
        <v>72</v>
      </c>
      <c r="K19" s="52">
        <v>15</v>
      </c>
      <c r="L19" s="53">
        <v>0</v>
      </c>
      <c r="M19" s="53">
        <v>97</v>
      </c>
      <c r="N19" s="53">
        <v>180</v>
      </c>
      <c r="O19" s="53">
        <v>44</v>
      </c>
      <c r="P19" s="61">
        <v>0</v>
      </c>
      <c r="Q19" s="51">
        <f t="shared" si="0"/>
        <v>336</v>
      </c>
      <c r="R19" s="34"/>
      <c r="S19" s="51" t="s">
        <v>72</v>
      </c>
      <c r="T19" s="62">
        <v>165</v>
      </c>
      <c r="U19" s="63">
        <v>169</v>
      </c>
      <c r="V19" s="51">
        <f>SUM(T19:U19)</f>
        <v>334</v>
      </c>
      <c r="W19" s="64">
        <f>V19/34132*100</f>
        <v>0.9785538497597562</v>
      </c>
      <c r="X19" s="65">
        <f>X18+W19</f>
        <v>100</v>
      </c>
      <c r="Y19" s="34"/>
      <c r="Z19" s="49" t="s">
        <v>73</v>
      </c>
      <c r="AA19" s="35">
        <v>126</v>
      </c>
      <c r="AB19" s="36">
        <v>143</v>
      </c>
      <c r="AC19" s="50">
        <f t="shared" si="2"/>
        <v>269</v>
      </c>
      <c r="AD19" s="37">
        <f t="shared" si="5"/>
        <v>0.9489205587695781</v>
      </c>
      <c r="AE19" s="37">
        <f t="shared" si="7"/>
        <v>96.7093833780161</v>
      </c>
      <c r="AF19" s="9"/>
      <c r="AG19" s="32" t="s">
        <v>71</v>
      </c>
      <c r="AH19" s="44">
        <v>148</v>
      </c>
      <c r="AI19" s="45">
        <v>17</v>
      </c>
      <c r="AJ19" s="45">
        <v>62</v>
      </c>
      <c r="AK19" s="45">
        <v>56</v>
      </c>
      <c r="AL19" s="46">
        <v>10</v>
      </c>
      <c r="AM19" s="43">
        <f t="shared" si="3"/>
        <v>293</v>
      </c>
    </row>
    <row r="20" spans="9:39" ht="13.5" thickBot="1">
      <c r="I20" s="8"/>
      <c r="J20" s="66" t="s">
        <v>7</v>
      </c>
      <c r="K20" s="57">
        <f aca="true" t="shared" si="8" ref="K20:P20">SUM(K4:K19)</f>
        <v>608</v>
      </c>
      <c r="L20" s="58">
        <f t="shared" si="8"/>
        <v>7241</v>
      </c>
      <c r="M20" s="58">
        <f t="shared" si="8"/>
        <v>6952</v>
      </c>
      <c r="N20" s="58">
        <f t="shared" si="8"/>
        <v>7780</v>
      </c>
      <c r="O20" s="67">
        <f t="shared" si="8"/>
        <v>5563</v>
      </c>
      <c r="P20" s="67">
        <f t="shared" si="8"/>
        <v>6053</v>
      </c>
      <c r="Q20" s="68">
        <f t="shared" si="0"/>
        <v>34197</v>
      </c>
      <c r="R20" s="34"/>
      <c r="S20" s="66" t="s">
        <v>7</v>
      </c>
      <c r="T20" s="69">
        <f>SUM(T4:T19)</f>
        <v>19158</v>
      </c>
      <c r="U20" s="70">
        <f>SUM(U4:U19)</f>
        <v>14974</v>
      </c>
      <c r="V20" s="71">
        <f>SUM(T20:U20)</f>
        <v>34132</v>
      </c>
      <c r="W20" s="72">
        <f>V20/34132*100</f>
        <v>100</v>
      </c>
      <c r="X20" s="73"/>
      <c r="Y20" s="34"/>
      <c r="Z20" s="49" t="s">
        <v>74</v>
      </c>
      <c r="AA20" s="35">
        <v>94</v>
      </c>
      <c r="AB20" s="36">
        <v>96</v>
      </c>
      <c r="AC20" s="50">
        <f t="shared" si="2"/>
        <v>190</v>
      </c>
      <c r="AD20" s="37">
        <f t="shared" si="5"/>
        <v>0.6702412868632708</v>
      </c>
      <c r="AE20" s="37">
        <f t="shared" si="7"/>
        <v>97.37962466487937</v>
      </c>
      <c r="AF20" s="9"/>
      <c r="AG20" s="32" t="s">
        <v>73</v>
      </c>
      <c r="AH20" s="44">
        <v>73</v>
      </c>
      <c r="AI20" s="45">
        <v>18</v>
      </c>
      <c r="AJ20" s="45">
        <v>44</v>
      </c>
      <c r="AK20" s="45">
        <v>115</v>
      </c>
      <c r="AL20" s="46">
        <v>20</v>
      </c>
      <c r="AM20" s="43">
        <f t="shared" si="3"/>
        <v>270</v>
      </c>
    </row>
    <row r="21" spans="9:39" ht="12.75">
      <c r="I21" s="8"/>
      <c r="J21" s="74" t="s">
        <v>67</v>
      </c>
      <c r="R21" s="34"/>
      <c r="S21" s="74" t="s">
        <v>67</v>
      </c>
      <c r="W21" s="75"/>
      <c r="Y21" s="34"/>
      <c r="Z21" s="49" t="s">
        <v>75</v>
      </c>
      <c r="AA21" s="35">
        <v>64</v>
      </c>
      <c r="AB21" s="36">
        <v>114</v>
      </c>
      <c r="AC21" s="50">
        <f>SUM(AA21:AB21)</f>
        <v>178</v>
      </c>
      <c r="AD21" s="37">
        <f>AC21/28348*100</f>
        <v>0.6279102582192747</v>
      </c>
      <c r="AE21" s="37">
        <f t="shared" si="7"/>
        <v>98.00753492309865</v>
      </c>
      <c r="AF21" s="9"/>
      <c r="AG21" s="32" t="s">
        <v>74</v>
      </c>
      <c r="AH21" s="44">
        <v>99</v>
      </c>
      <c r="AI21" s="45">
        <v>8</v>
      </c>
      <c r="AJ21" s="45">
        <v>35</v>
      </c>
      <c r="AK21" s="45">
        <v>45</v>
      </c>
      <c r="AL21" s="46">
        <v>3</v>
      </c>
      <c r="AM21" s="43">
        <f t="shared" si="3"/>
        <v>190</v>
      </c>
    </row>
    <row r="22" spans="9:39" ht="12.75">
      <c r="I22" s="8"/>
      <c r="J22" s="74" t="s">
        <v>76</v>
      </c>
      <c r="R22" s="34"/>
      <c r="S22" s="76" t="s">
        <v>76</v>
      </c>
      <c r="Y22" s="34"/>
      <c r="Z22" s="49" t="s">
        <v>77</v>
      </c>
      <c r="AA22" s="35">
        <v>27</v>
      </c>
      <c r="AB22" s="36">
        <v>25</v>
      </c>
      <c r="AC22" s="50">
        <f>SUM(AA22:AB22)</f>
        <v>52</v>
      </c>
      <c r="AD22" s="37">
        <f>AC22/28348*100</f>
        <v>0.1834344574573162</v>
      </c>
      <c r="AE22" s="37">
        <f t="shared" si="7"/>
        <v>98.19096938055596</v>
      </c>
      <c r="AF22" s="9"/>
      <c r="AG22" s="32" t="s">
        <v>75</v>
      </c>
      <c r="AH22" s="44">
        <v>146</v>
      </c>
      <c r="AI22" s="45">
        <v>11</v>
      </c>
      <c r="AJ22" s="45">
        <v>10</v>
      </c>
      <c r="AK22" s="45">
        <v>7</v>
      </c>
      <c r="AL22" s="46">
        <v>3</v>
      </c>
      <c r="AM22" s="43">
        <f t="shared" si="3"/>
        <v>177</v>
      </c>
    </row>
    <row r="23" spans="10:39" ht="12.75">
      <c r="J23" s="74" t="s">
        <v>80</v>
      </c>
      <c r="R23" s="34"/>
      <c r="S23" s="74" t="s">
        <v>81</v>
      </c>
      <c r="Y23" s="8"/>
      <c r="Z23" s="49" t="s">
        <v>78</v>
      </c>
      <c r="AA23" s="35">
        <v>24</v>
      </c>
      <c r="AB23" s="36">
        <v>28</v>
      </c>
      <c r="AC23" s="50">
        <f>SUM(AA23:AB23)</f>
        <v>52</v>
      </c>
      <c r="AD23" s="37">
        <f>AC23/28348*100</f>
        <v>0.1834344574573162</v>
      </c>
      <c r="AE23" s="37">
        <f t="shared" si="7"/>
        <v>98.37440383801327</v>
      </c>
      <c r="AF23" s="9"/>
      <c r="AG23" s="32" t="s">
        <v>78</v>
      </c>
      <c r="AH23" s="44">
        <v>34</v>
      </c>
      <c r="AI23" s="45">
        <v>2</v>
      </c>
      <c r="AJ23" s="45">
        <v>10</v>
      </c>
      <c r="AK23" s="45">
        <v>6</v>
      </c>
      <c r="AL23" s="46">
        <v>0</v>
      </c>
      <c r="AM23" s="43">
        <f t="shared" si="3"/>
        <v>52</v>
      </c>
    </row>
    <row r="24" spans="18:39" ht="13.5" thickBot="1">
      <c r="R24" s="9"/>
      <c r="Y24" s="8"/>
      <c r="Z24" s="77" t="s">
        <v>66</v>
      </c>
      <c r="AA24" s="62">
        <v>265</v>
      </c>
      <c r="AB24" s="63">
        <v>183</v>
      </c>
      <c r="AC24" s="78">
        <f>SUM(AA24:AB24)</f>
        <v>448</v>
      </c>
      <c r="AD24" s="64">
        <f>AC24/28348*100</f>
        <v>1.580358402709186</v>
      </c>
      <c r="AE24" s="104">
        <f t="shared" si="7"/>
        <v>99.95476224072245</v>
      </c>
      <c r="AF24" s="9"/>
      <c r="AG24" s="51" t="s">
        <v>77</v>
      </c>
      <c r="AH24" s="52">
        <v>12</v>
      </c>
      <c r="AI24" s="53">
        <v>1</v>
      </c>
      <c r="AJ24" s="53">
        <v>15</v>
      </c>
      <c r="AK24" s="53">
        <v>22</v>
      </c>
      <c r="AL24" s="54">
        <v>1</v>
      </c>
      <c r="AM24" s="79">
        <f t="shared" si="3"/>
        <v>51</v>
      </c>
    </row>
    <row r="25" spans="25:39" ht="13.5" thickBot="1">
      <c r="Y25" s="8"/>
      <c r="Z25" s="71" t="s">
        <v>7</v>
      </c>
      <c r="AA25" s="80">
        <v>16730</v>
      </c>
      <c r="AB25" s="81">
        <v>11618</v>
      </c>
      <c r="AC25" s="82">
        <v>28348</v>
      </c>
      <c r="AD25" s="72">
        <f>AC25/28348*100</f>
        <v>100</v>
      </c>
      <c r="AE25" s="102"/>
      <c r="AF25" s="9"/>
      <c r="AG25" s="66" t="s">
        <v>7</v>
      </c>
      <c r="AH25" s="58">
        <f>SUM(AH4:AH24)</f>
        <v>9214</v>
      </c>
      <c r="AI25" s="58">
        <f>SUM(AI4:AI24)</f>
        <v>2935</v>
      </c>
      <c r="AJ25" s="58">
        <f>SUM(AJ4:AJ24)</f>
        <v>10255</v>
      </c>
      <c r="AK25" s="58">
        <f>SUM(AK4:AK24)</f>
        <v>4987</v>
      </c>
      <c r="AL25" s="67">
        <f>SUM(AL4:AL24)</f>
        <v>715</v>
      </c>
      <c r="AM25" s="83">
        <f t="shared" si="3"/>
        <v>28106</v>
      </c>
    </row>
    <row r="26" spans="10:33" ht="12.75">
      <c r="J26" s="74"/>
      <c r="Z26" s="74" t="s">
        <v>67</v>
      </c>
      <c r="AA26" s="75"/>
      <c r="AB26" s="75"/>
      <c r="AC26" s="75"/>
      <c r="AD26" s="75"/>
      <c r="AE26" s="103"/>
      <c r="AG26" s="74" t="s">
        <v>67</v>
      </c>
    </row>
    <row r="27" spans="26:33" ht="12.75">
      <c r="Z27" s="76" t="s">
        <v>76</v>
      </c>
      <c r="AG27" s="75" t="s">
        <v>76</v>
      </c>
    </row>
    <row r="28" spans="26:33" ht="12.75">
      <c r="Z28" s="74" t="s">
        <v>82</v>
      </c>
      <c r="AG28" t="s">
        <v>83</v>
      </c>
    </row>
  </sheetData>
  <mergeCells count="21">
    <mergeCell ref="AH2:AL2"/>
    <mergeCell ref="AC2:AC3"/>
    <mergeCell ref="AD2:AD3"/>
    <mergeCell ref="AM2:AM3"/>
    <mergeCell ref="W2:W3"/>
    <mergeCell ref="Z2:Z3"/>
    <mergeCell ref="AA2:AB2"/>
    <mergeCell ref="AG2:AG3"/>
    <mergeCell ref="K2:P2"/>
    <mergeCell ref="S2:S3"/>
    <mergeCell ref="T2:U2"/>
    <mergeCell ref="V2:V3"/>
    <mergeCell ref="Q2:Q3"/>
    <mergeCell ref="A2:A3"/>
    <mergeCell ref="B2:G2"/>
    <mergeCell ref="H2:H3"/>
    <mergeCell ref="J2:J3"/>
    <mergeCell ref="A1:H1"/>
    <mergeCell ref="J1:Q1"/>
    <mergeCell ref="AG1:AM1"/>
    <mergeCell ref="Z1:AE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2016-02-22T12:09:35Z</dcterms:created>
  <dcterms:modified xsi:type="dcterms:W3CDTF">2016-02-22T12:40:06Z</dcterms:modified>
  <cp:category/>
  <cp:version/>
  <cp:contentType/>
  <cp:contentStatus/>
</cp:coreProperties>
</file>